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Лист1!$A$1:$F$172</definedName>
  </definedNames>
  <calcPr calcId="162913"/>
</workbook>
</file>

<file path=xl/calcChain.xml><?xml version="1.0" encoding="utf-8"?>
<calcChain xmlns="http://schemas.openxmlformats.org/spreadsheetml/2006/main">
  <c r="F9" i="1" l="1"/>
  <c r="F31" i="1"/>
  <c r="F30" i="1"/>
  <c r="F170" i="1"/>
  <c r="F168" i="1"/>
  <c r="F167" i="1"/>
  <c r="F166" i="1" s="1"/>
  <c r="F165" i="1" s="1"/>
  <c r="F163" i="1"/>
  <c r="F162" i="1"/>
  <c r="F160" i="1"/>
  <c r="F159" i="1" s="1"/>
  <c r="F158" i="1" s="1"/>
  <c r="F156" i="1"/>
  <c r="F154" i="1"/>
  <c r="F153" i="1"/>
  <c r="F149" i="1"/>
  <c r="F147" i="1"/>
  <c r="F146" i="1" s="1"/>
  <c r="F145" i="1" s="1"/>
  <c r="F143" i="1"/>
  <c r="F142" i="1"/>
  <c r="F140" i="1"/>
  <c r="F139" i="1" s="1"/>
  <c r="F132" i="1"/>
  <c r="F131" i="1" s="1"/>
  <c r="F130" i="1" s="1"/>
  <c r="F124" i="1"/>
  <c r="F123" i="1"/>
  <c r="F119" i="1" s="1"/>
  <c r="F113" i="1"/>
  <c r="F112" i="1"/>
  <c r="F111" i="1"/>
  <c r="F109" i="1"/>
  <c r="F108" i="1" s="1"/>
  <c r="F107" i="1" s="1"/>
  <c r="F105" i="1"/>
  <c r="F104" i="1" s="1"/>
  <c r="F103" i="1" s="1"/>
  <c r="F98" i="1"/>
  <c r="F97" i="1"/>
  <c r="F95" i="1"/>
  <c r="F94" i="1" s="1"/>
  <c r="F93" i="1" s="1"/>
  <c r="F88" i="1"/>
  <c r="F87" i="1" s="1"/>
  <c r="F86" i="1" s="1"/>
  <c r="F84" i="1"/>
  <c r="F83" i="1"/>
  <c r="F81" i="1"/>
  <c r="F80" i="1" s="1"/>
  <c r="F79" i="1" s="1"/>
  <c r="F77" i="1"/>
  <c r="F76" i="1" s="1"/>
  <c r="F74" i="1"/>
  <c r="F73" i="1" s="1"/>
  <c r="F71" i="1"/>
  <c r="F70" i="1" s="1"/>
  <c r="F68" i="1"/>
  <c r="F67" i="1"/>
  <c r="F65" i="1"/>
  <c r="F64" i="1" s="1"/>
  <c r="F62" i="1"/>
  <c r="F61" i="1" s="1"/>
  <c r="F58" i="1"/>
  <c r="F57" i="1" s="1"/>
  <c r="F55" i="1"/>
  <c r="F54" i="1"/>
  <c r="F52" i="1"/>
  <c r="F51" i="1" s="1"/>
  <c r="F49" i="1"/>
  <c r="F48" i="1" s="1"/>
  <c r="F45" i="1"/>
  <c r="F44" i="1" s="1"/>
  <c r="F43" i="1" s="1"/>
  <c r="F41" i="1"/>
  <c r="F40" i="1" s="1"/>
  <c r="F38" i="1"/>
  <c r="F37" i="1"/>
  <c r="F35" i="1"/>
  <c r="F34" i="1" s="1"/>
  <c r="F24" i="1"/>
  <c r="F23" i="1" s="1"/>
  <c r="F18" i="1"/>
  <c r="F17" i="1"/>
  <c r="F13" i="1"/>
  <c r="F11" i="1"/>
  <c r="F10" i="1"/>
  <c r="D77" i="1"/>
  <c r="D76" i="1"/>
  <c r="D9" i="1"/>
  <c r="D10" i="1"/>
  <c r="D170" i="1"/>
  <c r="D168" i="1"/>
  <c r="D163" i="1"/>
  <c r="D162" i="1"/>
  <c r="D160" i="1"/>
  <c r="D159" i="1"/>
  <c r="D156" i="1"/>
  <c r="D154" i="1"/>
  <c r="D147" i="1"/>
  <c r="D146" i="1"/>
  <c r="D145" i="1" s="1"/>
  <c r="D138" i="1"/>
  <c r="D143" i="1"/>
  <c r="D142" i="1" s="1"/>
  <c r="D140" i="1"/>
  <c r="D139" i="1" s="1"/>
  <c r="D132" i="1"/>
  <c r="D131" i="1" s="1"/>
  <c r="D130" i="1" s="1"/>
  <c r="D124" i="1"/>
  <c r="D123" i="1"/>
  <c r="D113" i="1"/>
  <c r="D112" i="1" s="1"/>
  <c r="D111" i="1" s="1"/>
  <c r="D109" i="1"/>
  <c r="D108" i="1"/>
  <c r="D105" i="1"/>
  <c r="D104" i="1" s="1"/>
  <c r="D98" i="1"/>
  <c r="D97" i="1" s="1"/>
  <c r="D95" i="1"/>
  <c r="D94" i="1"/>
  <c r="D88" i="1"/>
  <c r="D87" i="1" s="1"/>
  <c r="D84" i="1"/>
  <c r="D83" i="1"/>
  <c r="D81" i="1"/>
  <c r="D80" i="1" s="1"/>
  <c r="D74" i="1"/>
  <c r="D73" i="1" s="1"/>
  <c r="D71" i="1"/>
  <c r="D70" i="1"/>
  <c r="D68" i="1"/>
  <c r="D67" i="1" s="1"/>
  <c r="D65" i="1"/>
  <c r="D64" i="1" s="1"/>
  <c r="D62" i="1"/>
  <c r="D61" i="1"/>
  <c r="D58" i="1"/>
  <c r="D57" i="1" s="1"/>
  <c r="D55" i="1"/>
  <c r="D54" i="1"/>
  <c r="D52" i="1"/>
  <c r="D51" i="1" s="1"/>
  <c r="D49" i="1"/>
  <c r="D48" i="1" s="1"/>
  <c r="D45" i="1"/>
  <c r="D44" i="1" s="1"/>
  <c r="D43" i="1" s="1"/>
  <c r="D41" i="1"/>
  <c r="D40" i="1" s="1"/>
  <c r="D38" i="1"/>
  <c r="D37" i="1" s="1"/>
  <c r="D35" i="1"/>
  <c r="D34" i="1" s="1"/>
  <c r="D33" i="1" s="1"/>
  <c r="D24" i="1"/>
  <c r="D23" i="1" s="1"/>
  <c r="F138" i="1" l="1"/>
  <c r="F47" i="1"/>
  <c r="F60" i="1"/>
  <c r="F33" i="1"/>
  <c r="D93" i="1"/>
  <c r="D167" i="1"/>
  <c r="F172" i="1" l="1"/>
  <c r="D103" i="1"/>
  <c r="D60" i="1" l="1"/>
  <c r="D13" i="1"/>
  <c r="D119" i="1" l="1"/>
  <c r="D158" i="1" l="1"/>
  <c r="D86" i="1"/>
  <c r="D79" i="1"/>
  <c r="D47" i="1"/>
  <c r="D153" i="1" l="1"/>
  <c r="D149" i="1" s="1"/>
  <c r="D107" i="1"/>
  <c r="D18" i="1"/>
  <c r="D17" i="1" s="1"/>
  <c r="D11" i="1"/>
  <c r="D166" i="1" l="1"/>
  <c r="D165" i="1" s="1"/>
  <c r="D172" i="1" s="1"/>
</calcChain>
</file>

<file path=xl/sharedStrings.xml><?xml version="1.0" encoding="utf-8"?>
<sst xmlns="http://schemas.openxmlformats.org/spreadsheetml/2006/main" count="601" uniqueCount="195">
  <si>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</si>
  <si>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</si>
  <si>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</si>
  <si>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</si>
  <si>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"Совершенствование организации по решению общегосударственных вопросов и создание условий муниципальной службы городского поселения "Город Сосенский"</t>
  </si>
  <si>
    <t>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</si>
  <si>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</si>
  <si>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</si>
  <si>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</si>
  <si>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</si>
  <si>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</si>
  <si>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</si>
  <si>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</si>
  <si>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</si>
  <si>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</si>
  <si>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</si>
  <si>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</si>
  <si>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</si>
  <si>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главы администрации</t>
  </si>
  <si>
    <t>Расходы на обслуживание внутреннего муниципального долга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</si>
  <si>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</si>
  <si>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</si>
  <si>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</si>
  <si>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</si>
  <si>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"Энергосбережение и повышение энергетической эффективности на территории городского поселения "Город Сосенский"</t>
  </si>
  <si>
    <t>Реализация мероприятий с сфере энергосбережения и повышения энергетической эффективности в системах коммунальной инфраструктуры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</si>
  <si>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</si>
  <si>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</si>
  <si>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</si>
  <si>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</si>
  <si>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</si>
  <si>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</si>
  <si>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</si>
  <si>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</si>
  <si>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"Благоустройство территорий городского поселения "Город Сосенский"</t>
  </si>
  <si>
    <t>Организация благоустройства территорий поселения</t>
  </si>
  <si>
    <t>Организация уличного освещения</t>
  </si>
  <si>
    <t>Муниципальная программа "Поддержка и развитие печатного средства массовой информации АУ Редакция газеты "Наш город"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</si>
  <si>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</si>
  <si>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</si>
  <si>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</si>
  <si>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</si>
  <si>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Муниципальная программа "Социальная поддержка отдельных категорий граждан городского поселения "Город Сосенский"</t>
  </si>
  <si>
    <t>Обеспечение деятельности городской Думы городского поселения "Город Сосенский"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</si>
  <si>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</si>
  <si>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</si>
  <si>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Муниципальная программа "Обеспечение жильем молодых семей городского поселения "Город Сосенский"</t>
  </si>
  <si>
    <t>Муниципальная программа "Безопасность жизнедеятельности на территории городского поселения "Город Сосенский"</t>
  </si>
  <si>
    <t>Резервные фонды местных администраций</t>
  </si>
  <si>
    <t>Резервные средства</t>
  </si>
  <si>
    <t>870</t>
  </si>
  <si>
    <t>Муниципальная программа "Развитие культуры на территории городского поселения "Город Сосенский"</t>
  </si>
  <si>
    <t>Субсидии бюджетным учреждениям</t>
  </si>
  <si>
    <t>610</t>
  </si>
  <si>
    <t>Исполнение полномочий поселений по организации библиотечного обслуживания городского поселения</t>
  </si>
  <si>
    <t>Исполнение полномочий поселений по комплектованию библиотечных фондов</t>
  </si>
  <si>
    <t>Муниципальная программа "Развитие физической культуры и спорта на территории городского поселения "Город Сосенский"</t>
  </si>
  <si>
    <t>Муниципальная программа "Совершенствование и развитие сети автомобильных дорог городского поселения "Город Сосенский"</t>
  </si>
  <si>
    <t>Средства дорожного фонда</t>
  </si>
  <si>
    <t>Муниципальная программа "Развитие молодежной политики на территории городского поселения "Город Сосенский"</t>
  </si>
  <si>
    <t>Муниципальная программа "Управление имущественным комплексом и земельными ресурсами городского поселения "Город Сосенский"</t>
  </si>
  <si>
    <t>Исполнение полномочий поселений по формированию архивных фондов поселений</t>
  </si>
  <si>
    <t>Исполнение полномочий поселений в области градостроительства и землепользования</t>
  </si>
  <si>
    <t>Непрограммные расходы</t>
  </si>
  <si>
    <t>Непрограммные расходы федеральных органов исполнительной власти</t>
  </si>
  <si>
    <t>Осуществление первичного воинского учета на территориях, где отсутствуют военные комиссариаты</t>
  </si>
  <si>
    <t>Итого</t>
  </si>
  <si>
    <t>01 0 00 00000</t>
  </si>
  <si>
    <t>10 0 00 00000</t>
  </si>
  <si>
    <t>11 0 00 00000</t>
  </si>
  <si>
    <t>01 0 00 00030</t>
  </si>
  <si>
    <t>01 0 00 00040</t>
  </si>
  <si>
    <t>Расходы на проведение городских мероприятий</t>
  </si>
  <si>
    <t>01 0 00 00070</t>
  </si>
  <si>
    <t>01 0 00 00120</t>
  </si>
  <si>
    <t>02 0 00 00000</t>
  </si>
  <si>
    <t>02 0 00 00210</t>
  </si>
  <si>
    <t>03 0 00 00310</t>
  </si>
  <si>
    <t>04 0 00 00000</t>
  </si>
  <si>
    <t>Содержание муниципального жилищного фонда</t>
  </si>
  <si>
    <t xml:space="preserve">Расходы на выполнение других обязательств </t>
  </si>
  <si>
    <t>04 0 00 00410</t>
  </si>
  <si>
    <t>04 0 00 00430</t>
  </si>
  <si>
    <t>Расходы по перечислению взносов за капитальных ремонт общего имущества МКД</t>
  </si>
  <si>
    <t>04 0 00 00420</t>
  </si>
  <si>
    <t>05 0 00 00000</t>
  </si>
  <si>
    <t>05 0 00 00510</t>
  </si>
  <si>
    <t>05 0 00 00520</t>
  </si>
  <si>
    <t>Организация сбора и вывоза бытовых отходов и мусора</t>
  </si>
  <si>
    <t>05 0 00 00540</t>
  </si>
  <si>
    <t>05 0 00 00560</t>
  </si>
  <si>
    <t>06 0 00 00000</t>
  </si>
  <si>
    <t>06 0 00 00610</t>
  </si>
  <si>
    <t>07 0 00 00000</t>
  </si>
  <si>
    <t>Расходы на реализацию мероприятий, направленных на обеспечение безопасности жизнедеятельности территории поселения</t>
  </si>
  <si>
    <t>08 0 00 00000</t>
  </si>
  <si>
    <t>Осуществление мероприятий по работе с детьми и молодежью</t>
  </si>
  <si>
    <t>08 0 00 00050</t>
  </si>
  <si>
    <t>09 0 00 00000</t>
  </si>
  <si>
    <t>12 0 00 00000</t>
  </si>
  <si>
    <t>Финансовое обеспечение деятельности городского культурно-досугового центра</t>
  </si>
  <si>
    <t>01 0 00 00080</t>
  </si>
  <si>
    <t>Прочие расходв в сфере организации благоустройства</t>
  </si>
  <si>
    <t>13 0 00 00000</t>
  </si>
  <si>
    <t>621</t>
  </si>
  <si>
    <t>Финансовое обеспечение деятельности печатного средства массовой информации АУ Редакция газеты "Наш город"</t>
  </si>
  <si>
    <t>Расходы на повышение безопасности дорожного движения</t>
  </si>
  <si>
    <t>Расходы на создание комфортного и безопасного движения пешеходов</t>
  </si>
  <si>
    <t>80 0 00 00000</t>
  </si>
  <si>
    <t>80 0 00 00010</t>
  </si>
  <si>
    <t>80 0 00 00020</t>
  </si>
  <si>
    <t>99 0 00 00000</t>
  </si>
  <si>
    <t>99 9 00 00000</t>
  </si>
  <si>
    <t>99 9 00 51180</t>
  </si>
  <si>
    <t>07 0 00 00050</t>
  </si>
  <si>
    <t>07 0 00 00090</t>
  </si>
  <si>
    <t>08 0 00 02110</t>
  </si>
  <si>
    <t>08 0 00 02120</t>
  </si>
  <si>
    <t>11 0 00 00050</t>
  </si>
  <si>
    <t>12 0 00 00060</t>
  </si>
  <si>
    <t>13 0 00 00100</t>
  </si>
  <si>
    <t>13 0 00 00110</t>
  </si>
  <si>
    <t>02 0 00 00230</t>
  </si>
  <si>
    <t>02 0 00 00240</t>
  </si>
  <si>
    <t>Муниципальная программа "Переселение граждан из аварийного жилищного фонда на территории городского поселения "Город Сосенский"</t>
  </si>
  <si>
    <t>Реализация мероприятий в рамках муниципальных программ</t>
  </si>
  <si>
    <t>03 0 00 00000</t>
  </si>
  <si>
    <t>Содержание и обслуживание муниципальной казны</t>
  </si>
  <si>
    <t>Муниципальная программа "Создание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</si>
  <si>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</si>
  <si>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</si>
  <si>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16 0 00 00000</t>
  </si>
  <si>
    <t>16 0 00 00460</t>
  </si>
  <si>
    <t>810</t>
  </si>
  <si>
    <t>Муниципальная программа "Развитие малого и среднего предпринимательства в городском поселении "Город Сосенский"</t>
  </si>
  <si>
    <t>19 0 00 00000</t>
  </si>
  <si>
    <t>Муниципальная программа "Формирование современной городской среды на территории городского поселения "Город Сосенский"</t>
  </si>
  <si>
    <t>18 0 00 00000</t>
  </si>
  <si>
    <t>Реализация мероприятий в области земельных отношений</t>
  </si>
  <si>
    <t>Закупка товаров, работ и услуг для государственных нужд</t>
  </si>
  <si>
    <t>Иные закупки товаров, работ и услуг для государственных нужд</t>
  </si>
  <si>
    <t>Расходы на предоставление компенсации гражданам</t>
  </si>
  <si>
    <t>09 0 00 00150</t>
  </si>
  <si>
    <t>Субсидия гражданам на приобретение жилья</t>
  </si>
  <si>
    <t>10 0 00 L4970</t>
  </si>
  <si>
    <t xml:space="preserve">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</si>
  <si>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Субсидии юридическим лицам</t>
  </si>
  <si>
    <t>19 0 00 00470</t>
  </si>
  <si>
    <t>97 0 00  02130</t>
  </si>
  <si>
    <t>97 0 00  02170</t>
  </si>
  <si>
    <t>04 0 00 00440</t>
  </si>
  <si>
    <t>Мероприятия, направленные на энергосбережение и повышение энергоэффективности в Калужской области</t>
  </si>
  <si>
    <t>Закупка товаров, работ и услуг для обеспечения государственных (муниципальных) нужд</t>
  </si>
  <si>
    <t>97 0 00 00000</t>
  </si>
  <si>
    <t>Расходы бюджета на осуществление переданных полномочий</t>
  </si>
  <si>
    <t>Организация мероприятий при осуществлении деятельности по обращению с животными без владельцев</t>
  </si>
  <si>
    <t>Субсидии бюджетам муниципальных образований Калужской области на реализацию муниципальных программ формирования современной городской среды</t>
  </si>
  <si>
    <t>18 0 F2 55550</t>
  </si>
  <si>
    <t>18 0F2 55550</t>
  </si>
  <si>
    <t>05 0 00 88410</t>
  </si>
  <si>
    <t xml:space="preserve">Муниципальная программа "Противодействие коррупции на территории городского поселения «Город Сосенский»  </t>
  </si>
  <si>
    <t>Реализация мероприятий по противодействию коррупции</t>
  </si>
  <si>
    <t>15 0 00 00000</t>
  </si>
  <si>
    <t>15 0 00 20180</t>
  </si>
  <si>
    <t>06 0 00 S9110</t>
  </si>
  <si>
    <t>Поправки (+/-)</t>
  </si>
  <si>
    <t>Бюджетные ассигнования в соответствии с уточненной бюджетной росписью расходов</t>
  </si>
  <si>
    <t>+734 328,00</t>
  </si>
  <si>
    <t>Стимулирование руководителей исполнительно-распорядительных органов муниципальных образований области</t>
  </si>
  <si>
    <t>01 0 00 00530</t>
  </si>
  <si>
    <t>0,00</t>
  </si>
  <si>
    <t>Реализация проектов развития общественной инфраструктуры муниципальных образований, основанных на местных инициативах</t>
  </si>
  <si>
    <t>05 0 00 S0240</t>
  </si>
  <si>
    <t>Финансовое обеспечение мероприятий по благоустройству территорий городского поселения "Город Сосенский" за счет средств местного бюджета</t>
  </si>
  <si>
    <t>18 0 00 00570</t>
  </si>
  <si>
    <t>Софинансирование за счет средств местного бюджета мероприятий 
муниципальной программы развития малого и среднего предпринимательства</t>
  </si>
  <si>
    <t>830</t>
  </si>
  <si>
    <t>Исполнение судебных актов</t>
  </si>
  <si>
    <t>+5 000,00</t>
  </si>
  <si>
    <t>Приложение № 3 
к Решению городской Думы 
городского поселения «Город Сосенский» 
                               от ____________2023г. № _____</t>
  </si>
  <si>
    <t xml:space="preserve">Распределение бюджетных ассигнований бюджета МО городское поселение "Город Сосенский"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</t>
  </si>
  <si>
    <t>Бюджетные ассигнования на 2023 год</t>
  </si>
  <si>
    <t>Муниципальная программа "Противодействие экстремизму и профилактика терроризма на территории городского поселения "Город Сосенский"</t>
  </si>
  <si>
    <t>17 0 00 00000</t>
  </si>
  <si>
    <t>17 0 00 00160</t>
  </si>
  <si>
    <t>+205 000,00</t>
  </si>
  <si>
    <t>+191 500,00</t>
  </si>
  <si>
    <t>+213 500,00</t>
  </si>
  <si>
    <t>-22 000,00</t>
  </si>
  <si>
    <t>-442 493,00</t>
  </si>
  <si>
    <t>+12 893,00</t>
  </si>
  <si>
    <t>-425 000,00</t>
  </si>
  <si>
    <t>+443 250,00</t>
  </si>
  <si>
    <t>+625 161,44</t>
  </si>
  <si>
    <t>+1 774 239,44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</si>
</sst>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р.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Times New Roman"/>
      <family val="2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" fillId="8" borderId="8" applyNumberFormat="0" applyFont="0" applyAlignment="0" applyProtection="0"/>
    <xf numFmtId="0" fontId="22" fillId="33" borderId="0"/>
    <xf numFmtId="49" fontId="23" fillId="0" borderId="10">
      <alignment horizontal="left" vertical="top" wrapText="1"/>
    </xf>
    <xf numFmtId="49" fontId="23" fillId="35" borderId="10">
      <alignment horizontal="left" vertical="center" wrapText="1"/>
    </xf>
    <xf numFmtId="49" fontId="23" fillId="35" borderId="10">
      <alignment horizontal="center" vertical="center" wrapText="1"/>
    </xf>
  </cellStyleXfs>
  <cellXfs count="118">
    <xf numFmtId="0" fontId="0" fillId="0" borderId="0" xfId="0"/>
    <xf numFmtId="0" fontId="0" fillId="0" borderId="0" xfId="0" applyBorder="1"/>
    <xf numFmtId="0" fontId="19" fillId="34" borderId="0" xfId="41" applyFon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1" fillId="0" borderId="0" xfId="0" applyFont="1"/>
    <xf numFmtId="0" fontId="0" fillId="0" borderId="0" xfId="0" applyFont="1"/>
    <xf numFmtId="0" fontId="25" fillId="34" borderId="10" xfId="41" applyFont="1" applyFill="1" applyBorder="1" applyAlignment="1">
      <alignment horizontal="center" vertical="center" shrinkToFit="1"/>
    </xf>
    <xf numFmtId="49" fontId="24" fillId="34" borderId="10" xfId="41" applyNumberFormat="1" applyFont="1" applyFill="1" applyBorder="1" applyAlignment="1">
      <alignment horizontal="left" vertical="center" wrapText="1"/>
    </xf>
    <xf numFmtId="49" fontId="24" fillId="34" borderId="10" xfId="41" applyNumberFormat="1" applyFont="1" applyFill="1" applyBorder="1" applyAlignment="1">
      <alignment horizontal="center" vertical="center" wrapText="1"/>
    </xf>
    <xf numFmtId="49" fontId="25" fillId="34" borderId="10" xfId="41" applyNumberFormat="1" applyFont="1" applyFill="1" applyBorder="1" applyAlignment="1">
      <alignment horizontal="left" vertical="center" wrapText="1"/>
    </xf>
    <xf numFmtId="49" fontId="25" fillId="34" borderId="10" xfId="41" applyNumberFormat="1" applyFont="1" applyFill="1" applyBorder="1" applyAlignment="1">
      <alignment horizontal="center" vertical="center" wrapText="1"/>
    </xf>
    <xf numFmtId="49" fontId="25" fillId="34" borderId="10" xfId="43" applyNumberFormat="1" applyFont="1" applyFill="1" applyBorder="1" applyAlignment="1">
      <alignment horizontal="center" vertical="center" wrapText="1"/>
    </xf>
    <xf numFmtId="49" fontId="24" fillId="34" borderId="10" xfId="43" applyNumberFormat="1" applyFont="1" applyFill="1" applyBorder="1" applyAlignment="1">
      <alignment horizontal="center" vertical="center" wrapText="1"/>
    </xf>
    <xf numFmtId="49" fontId="25" fillId="34" borderId="10" xfId="43" applyNumberFormat="1" applyFont="1" applyFill="1" applyBorder="1" applyAlignment="1">
      <alignment horizontal="left" vertical="center" wrapText="1"/>
    </xf>
    <xf numFmtId="49" fontId="25" fillId="34" borderId="14" xfId="43" applyNumberFormat="1" applyFont="1" applyFill="1" applyBorder="1" applyAlignment="1">
      <alignment horizontal="center" vertical="center" wrapText="1"/>
    </xf>
    <xf numFmtId="49" fontId="25" fillId="34" borderId="11" xfId="43" applyNumberFormat="1" applyFont="1" applyFill="1" applyBorder="1" applyAlignment="1">
      <alignment horizontal="left" vertical="center" wrapText="1"/>
    </xf>
    <xf numFmtId="49" fontId="25" fillId="34" borderId="11" xfId="43" applyNumberFormat="1" applyFont="1" applyFill="1" applyBorder="1" applyAlignment="1">
      <alignment horizontal="center" vertical="center" wrapText="1"/>
    </xf>
    <xf numFmtId="49" fontId="25" fillId="34" borderId="14" xfId="43" applyNumberFormat="1" applyFont="1" applyFill="1" applyBorder="1" applyAlignment="1">
      <alignment horizontal="left" vertical="center" wrapText="1"/>
    </xf>
    <xf numFmtId="49" fontId="24" fillId="34" borderId="10" xfId="43" applyNumberFormat="1" applyFont="1" applyFill="1" applyBorder="1" applyAlignment="1">
      <alignment horizontal="left" vertical="center" wrapText="1"/>
    </xf>
    <xf numFmtId="49" fontId="25" fillId="34" borderId="18" xfId="43" applyNumberFormat="1" applyFont="1" applyFill="1" applyBorder="1" applyAlignment="1">
      <alignment horizontal="center" vertical="center" wrapText="1"/>
    </xf>
    <xf numFmtId="49" fontId="25" fillId="34" borderId="16" xfId="43" applyNumberFormat="1" applyFont="1" applyFill="1" applyBorder="1" applyAlignment="1">
      <alignment horizontal="center" vertical="center" wrapText="1"/>
    </xf>
    <xf numFmtId="0" fontId="26" fillId="0" borderId="23" xfId="0" applyFont="1" applyBorder="1" applyAlignment="1">
      <alignment wrapText="1"/>
    </xf>
    <xf numFmtId="0" fontId="26" fillId="0" borderId="23" xfId="0" applyFont="1" applyBorder="1" applyAlignment="1">
      <alignment vertical="top" wrapText="1"/>
    </xf>
    <xf numFmtId="0" fontId="26" fillId="0" borderId="24" xfId="0" applyFont="1" applyBorder="1" applyAlignment="1">
      <alignment vertical="top" wrapText="1"/>
    </xf>
    <xf numFmtId="49" fontId="24" fillId="34" borderId="12" xfId="43" applyNumberFormat="1" applyFont="1" applyFill="1" applyBorder="1" applyAlignment="1">
      <alignment horizontal="left" vertical="center" wrapText="1"/>
    </xf>
    <xf numFmtId="49" fontId="24" fillId="34" borderId="21" xfId="43" applyNumberFormat="1" applyFont="1" applyFill="1" applyBorder="1" applyAlignment="1">
      <alignment horizontal="center" vertical="center" wrapText="1"/>
    </xf>
    <xf numFmtId="49" fontId="24" fillId="34" borderId="12" xfId="43" applyNumberFormat="1" applyFont="1" applyFill="1" applyBorder="1" applyAlignment="1">
      <alignment horizontal="center" vertical="center" wrapText="1"/>
    </xf>
    <xf numFmtId="49" fontId="25" fillId="34" borderId="15" xfId="43" applyNumberFormat="1" applyFont="1" applyFill="1" applyBorder="1" applyAlignment="1">
      <alignment horizontal="center" vertical="center" wrapText="1"/>
    </xf>
    <xf numFmtId="49" fontId="25" fillId="34" borderId="20" xfId="43" applyNumberFormat="1" applyFont="1" applyFill="1" applyBorder="1" applyAlignment="1">
      <alignment horizontal="center" vertical="center" wrapText="1"/>
    </xf>
    <xf numFmtId="49" fontId="24" fillId="34" borderId="11" xfId="43" applyNumberFormat="1" applyFont="1" applyFill="1" applyBorder="1" applyAlignment="1">
      <alignment horizontal="center" vertical="center" wrapText="1"/>
    </xf>
    <xf numFmtId="49" fontId="24" fillId="34" borderId="11" xfId="41" applyNumberFormat="1" applyFont="1" applyFill="1" applyBorder="1" applyAlignment="1">
      <alignment horizontal="center" vertical="center" wrapText="1"/>
    </xf>
    <xf numFmtId="49" fontId="25" fillId="34" borderId="11" xfId="41" applyNumberFormat="1" applyFont="1" applyFill="1" applyBorder="1" applyAlignment="1">
      <alignment horizontal="center" vertical="center" wrapText="1"/>
    </xf>
    <xf numFmtId="49" fontId="25" fillId="34" borderId="16" xfId="41" applyNumberFormat="1" applyFont="1" applyFill="1" applyBorder="1" applyAlignment="1">
      <alignment horizontal="left" vertical="center" wrapText="1"/>
    </xf>
    <xf numFmtId="49" fontId="25" fillId="34" borderId="17" xfId="41" applyNumberFormat="1" applyFont="1" applyFill="1" applyBorder="1" applyAlignment="1">
      <alignment horizontal="center" vertical="center" wrapText="1"/>
    </xf>
    <xf numFmtId="49" fontId="25" fillId="34" borderId="18" xfId="41" applyNumberFormat="1" applyFont="1" applyFill="1" applyBorder="1" applyAlignment="1">
      <alignment horizontal="center" vertical="center" wrapText="1"/>
    </xf>
    <xf numFmtId="49" fontId="24" fillId="34" borderId="17" xfId="41" applyNumberFormat="1" applyFont="1" applyFill="1" applyBorder="1" applyAlignment="1">
      <alignment horizontal="center" vertical="center" wrapText="1"/>
    </xf>
    <xf numFmtId="49" fontId="26" fillId="34" borderId="10" xfId="43" applyNumberFormat="1" applyFont="1" applyFill="1" applyBorder="1" applyAlignment="1">
      <alignment horizontal="left" vertical="center" wrapText="1"/>
    </xf>
    <xf numFmtId="49" fontId="26" fillId="34" borderId="17" xfId="43" applyNumberFormat="1" applyFont="1" applyFill="1" applyBorder="1" applyAlignment="1">
      <alignment horizontal="center" vertical="center" wrapText="1"/>
    </xf>
    <xf numFmtId="49" fontId="26" fillId="34" borderId="10" xfId="43" applyNumberFormat="1" applyFont="1" applyFill="1" applyBorder="1" applyAlignment="1">
      <alignment horizontal="center" vertical="center" wrapText="1"/>
    </xf>
    <xf numFmtId="49" fontId="26" fillId="34" borderId="14" xfId="43" applyNumberFormat="1" applyFont="1" applyFill="1" applyBorder="1" applyAlignment="1">
      <alignment horizontal="center" vertical="center" wrapText="1"/>
    </xf>
    <xf numFmtId="49" fontId="26" fillId="34" borderId="20" xfId="43" applyNumberFormat="1" applyFont="1" applyFill="1" applyBorder="1" applyAlignment="1">
      <alignment horizontal="center" vertical="center" wrapText="1"/>
    </xf>
    <xf numFmtId="49" fontId="24" fillId="34" borderId="15" xfId="41" applyNumberFormat="1" applyFont="1" applyFill="1" applyBorder="1" applyAlignment="1">
      <alignment horizontal="left" vertical="center" wrapText="1"/>
    </xf>
    <xf numFmtId="49" fontId="25" fillId="34" borderId="14" xfId="41" applyNumberFormat="1" applyFont="1" applyFill="1" applyBorder="1" applyAlignment="1">
      <alignment horizontal="left" vertical="center" wrapText="1"/>
    </xf>
    <xf numFmtId="49" fontId="25" fillId="34" borderId="14" xfId="41" applyNumberFormat="1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wrapText="1"/>
    </xf>
    <xf numFmtId="49" fontId="24" fillId="34" borderId="14" xfId="43" applyNumberFormat="1" applyFont="1" applyFill="1" applyBorder="1" applyAlignment="1">
      <alignment horizontal="center" vertical="center" wrapText="1"/>
    </xf>
    <xf numFmtId="49" fontId="25" fillId="0" borderId="10" xfId="44" applyNumberFormat="1" applyFont="1" applyAlignment="1" applyProtection="1">
      <alignment vertical="top" wrapText="1"/>
      <protection locked="0"/>
    </xf>
    <xf numFmtId="49" fontId="24" fillId="34" borderId="14" xfId="43" applyNumberFormat="1" applyFont="1" applyFill="1" applyBorder="1" applyAlignment="1">
      <alignment horizontal="left" vertical="center" wrapText="1"/>
    </xf>
    <xf numFmtId="49" fontId="26" fillId="34" borderId="11" xfId="43" applyNumberFormat="1" applyFont="1" applyFill="1" applyBorder="1" applyAlignment="1">
      <alignment horizontal="center" vertical="center" wrapText="1"/>
    </xf>
    <xf numFmtId="2" fontId="26" fillId="34" borderId="14" xfId="43" applyNumberFormat="1" applyFont="1" applyFill="1" applyBorder="1" applyAlignment="1">
      <alignment horizontal="left" vertical="center" wrapText="1"/>
    </xf>
    <xf numFmtId="49" fontId="26" fillId="34" borderId="14" xfId="43" applyNumberFormat="1" applyFont="1" applyFill="1" applyBorder="1" applyAlignment="1">
      <alignment horizontal="left" vertical="center" wrapText="1"/>
    </xf>
    <xf numFmtId="49" fontId="24" fillId="34" borderId="12" xfId="41" applyNumberFormat="1" applyFont="1" applyFill="1" applyBorder="1" applyAlignment="1">
      <alignment horizontal="left" vertical="center" wrapText="1"/>
    </xf>
    <xf numFmtId="49" fontId="24" fillId="34" borderId="22" xfId="41" applyNumberFormat="1" applyFont="1" applyFill="1" applyBorder="1" applyAlignment="1">
      <alignment horizontal="center" vertical="center" wrapText="1"/>
    </xf>
    <xf numFmtId="49" fontId="25" fillId="34" borderId="12" xfId="41" applyNumberFormat="1" applyFont="1" applyFill="1" applyBorder="1" applyAlignment="1">
      <alignment horizontal="center" vertical="center" wrapText="1"/>
    </xf>
    <xf numFmtId="49" fontId="25" fillId="34" borderId="15" xfId="41" applyNumberFormat="1" applyFont="1" applyFill="1" applyBorder="1" applyAlignment="1">
      <alignment horizontal="center" vertical="center" wrapText="1"/>
    </xf>
    <xf numFmtId="0" fontId="24" fillId="34" borderId="10" xfId="41" applyFont="1" applyFill="1" applyBorder="1" applyAlignment="1">
      <alignment horizontal="left" vertical="center"/>
    </xf>
    <xf numFmtId="0" fontId="24" fillId="34" borderId="10" xfId="41" applyFont="1" applyFill="1" applyBorder="1" applyAlignment="1">
      <alignment horizontal="center" vertical="center"/>
    </xf>
    <xf numFmtId="0" fontId="24" fillId="34" borderId="15" xfId="41" applyFont="1" applyFill="1" applyBorder="1" applyAlignment="1">
      <alignment horizontal="center" vertical="center"/>
    </xf>
    <xf numFmtId="49" fontId="25" fillId="34" borderId="0" xfId="41" applyNumberFormat="1" applyFont="1" applyFill="1" applyBorder="1" applyAlignment="1">
      <alignment horizontal="center" vertical="center" wrapText="1"/>
    </xf>
    <xf numFmtId="49" fontId="25" fillId="34" borderId="25" xfId="41" applyNumberFormat="1" applyFont="1" applyFill="1" applyBorder="1" applyAlignment="1">
      <alignment horizontal="center" vertical="center" wrapText="1"/>
    </xf>
    <xf numFmtId="49" fontId="24" fillId="34" borderId="26" xfId="41" applyNumberFormat="1" applyFont="1" applyFill="1" applyBorder="1" applyAlignment="1">
      <alignment horizontal="center" vertical="center" wrapText="1"/>
    </xf>
    <xf numFmtId="49" fontId="27" fillId="34" borderId="11" xfId="43" applyNumberFormat="1" applyFont="1" applyFill="1" applyBorder="1" applyAlignment="1">
      <alignment horizontal="center" vertical="center" wrapText="1"/>
    </xf>
    <xf numFmtId="49" fontId="27" fillId="34" borderId="11" xfId="41" applyNumberFormat="1" applyFont="1" applyFill="1" applyBorder="1" applyAlignment="1">
      <alignment horizontal="left" vertical="center" wrapText="1"/>
    </xf>
    <xf numFmtId="49" fontId="26" fillId="34" borderId="11" xfId="41" applyNumberFormat="1" applyFont="1" applyFill="1" applyBorder="1" applyAlignment="1">
      <alignment horizontal="left" vertical="center" wrapText="1"/>
    </xf>
    <xf numFmtId="0" fontId="25" fillId="34" borderId="15" xfId="41" applyFont="1" applyFill="1" applyBorder="1" applyAlignment="1">
      <alignment horizontal="center" vertical="center" shrinkToFit="1"/>
    </xf>
    <xf numFmtId="4" fontId="24" fillId="34" borderId="15" xfId="41" applyNumberFormat="1" applyFont="1" applyFill="1" applyBorder="1" applyAlignment="1">
      <alignment horizontal="center" vertical="center" shrinkToFit="1"/>
    </xf>
    <xf numFmtId="4" fontId="25" fillId="34" borderId="15" xfId="41" applyNumberFormat="1" applyFont="1" applyFill="1" applyBorder="1" applyAlignment="1">
      <alignment horizontal="center" vertical="center" shrinkToFit="1"/>
    </xf>
    <xf numFmtId="4" fontId="27" fillId="34" borderId="15" xfId="43" applyNumberFormat="1" applyFont="1" applyFill="1" applyBorder="1" applyAlignment="1">
      <alignment horizontal="center" vertical="center" shrinkToFit="1"/>
    </xf>
    <xf numFmtId="4" fontId="26" fillId="34" borderId="15" xfId="43" applyNumberFormat="1" applyFont="1" applyFill="1" applyBorder="1" applyAlignment="1">
      <alignment horizontal="center" vertical="center" shrinkToFit="1"/>
    </xf>
    <xf numFmtId="4" fontId="26" fillId="34" borderId="28" xfId="43" applyNumberFormat="1" applyFont="1" applyFill="1" applyBorder="1" applyAlignment="1">
      <alignment horizontal="center" vertical="center" shrinkToFit="1"/>
    </xf>
    <xf numFmtId="4" fontId="27" fillId="34" borderId="27" xfId="43" applyNumberFormat="1" applyFont="1" applyFill="1" applyBorder="1" applyAlignment="1">
      <alignment horizontal="center" vertical="center" shrinkToFit="1"/>
    </xf>
    <xf numFmtId="4" fontId="26" fillId="34" borderId="16" xfId="43" applyNumberFormat="1" applyFont="1" applyFill="1" applyBorder="1" applyAlignment="1">
      <alignment horizontal="center" vertical="center" shrinkToFit="1"/>
    </xf>
    <xf numFmtId="4" fontId="26" fillId="34" borderId="27" xfId="43" applyNumberFormat="1" applyFont="1" applyFill="1" applyBorder="1" applyAlignment="1">
      <alignment horizontal="center" vertical="center" shrinkToFit="1"/>
    </xf>
    <xf numFmtId="4" fontId="25" fillId="34" borderId="28" xfId="41" applyNumberFormat="1" applyFont="1" applyFill="1" applyBorder="1" applyAlignment="1">
      <alignment horizontal="center" vertical="center" shrinkToFit="1"/>
    </xf>
    <xf numFmtId="4" fontId="25" fillId="34" borderId="16" xfId="41" applyNumberFormat="1" applyFont="1" applyFill="1" applyBorder="1" applyAlignment="1">
      <alignment horizontal="center" vertical="center" shrinkToFit="1"/>
    </xf>
    <xf numFmtId="4" fontId="27" fillId="34" borderId="16" xfId="43" applyNumberFormat="1" applyFont="1" applyFill="1" applyBorder="1" applyAlignment="1">
      <alignment horizontal="center" vertical="center" shrinkToFit="1"/>
    </xf>
    <xf numFmtId="4" fontId="27" fillId="34" borderId="28" xfId="43" applyNumberFormat="1" applyFont="1" applyFill="1" applyBorder="1" applyAlignment="1">
      <alignment horizontal="center" vertical="center" shrinkToFit="1"/>
    </xf>
    <xf numFmtId="4" fontId="26" fillId="34" borderId="13" xfId="43" applyNumberFormat="1" applyFont="1" applyFill="1" applyBorder="1" applyAlignment="1">
      <alignment horizontal="center" vertical="center" shrinkToFit="1"/>
    </xf>
    <xf numFmtId="4" fontId="27" fillId="34" borderId="15" xfId="41" applyNumberFormat="1" applyFont="1" applyFill="1" applyBorder="1" applyAlignment="1">
      <alignment horizontal="center" vertical="center" shrinkToFit="1"/>
    </xf>
    <xf numFmtId="49" fontId="25" fillId="0" borderId="10" xfId="45" applyNumberFormat="1" applyFont="1" applyFill="1" applyAlignment="1" applyProtection="1">
      <alignment horizontal="left" vertical="top" wrapText="1"/>
    </xf>
    <xf numFmtId="49" fontId="25" fillId="0" borderId="10" xfId="46" applyNumberFormat="1" applyFont="1" applyFill="1" applyProtection="1">
      <alignment horizontal="center" vertical="center" wrapText="1"/>
    </xf>
    <xf numFmtId="49" fontId="25" fillId="0" borderId="10" xfId="45" applyNumberFormat="1" applyFont="1" applyFill="1" applyProtection="1">
      <alignment horizontal="left" vertical="center" wrapText="1"/>
    </xf>
    <xf numFmtId="4" fontId="26" fillId="34" borderId="29" xfId="43" applyNumberFormat="1" applyFont="1" applyFill="1" applyBorder="1" applyAlignment="1">
      <alignment horizontal="center" vertical="center" shrinkToFit="1"/>
    </xf>
    <xf numFmtId="0" fontId="28" fillId="0" borderId="14" xfId="0" applyFont="1" applyFill="1" applyBorder="1" applyAlignment="1">
      <alignment horizontal="center"/>
    </xf>
    <xf numFmtId="4" fontId="25" fillId="0" borderId="10" xfId="46" applyNumberFormat="1" applyFont="1" applyFill="1" applyProtection="1">
      <alignment horizontal="center" vertical="center" wrapText="1"/>
    </xf>
    <xf numFmtId="49" fontId="30" fillId="0" borderId="14" xfId="0" applyNumberFormat="1" applyFont="1" applyFill="1" applyBorder="1" applyAlignment="1">
      <alignment horizontal="center" vertical="center"/>
    </xf>
    <xf numFmtId="49" fontId="31" fillId="0" borderId="14" xfId="0" applyNumberFormat="1" applyFont="1" applyFill="1" applyBorder="1" applyAlignment="1">
      <alignment horizontal="center" vertical="center"/>
    </xf>
    <xf numFmtId="49" fontId="32" fillId="34" borderId="10" xfId="43" applyNumberFormat="1" applyFont="1" applyFill="1" applyBorder="1" applyAlignment="1">
      <alignment horizontal="center" vertical="center" wrapText="1"/>
    </xf>
    <xf numFmtId="49" fontId="27" fillId="34" borderId="10" xfId="41" applyNumberFormat="1" applyFont="1" applyFill="1" applyBorder="1" applyAlignment="1">
      <alignment horizontal="left" vertical="center" wrapText="1"/>
    </xf>
    <xf numFmtId="49" fontId="33" fillId="34" borderId="10" xfId="43" applyNumberFormat="1" applyFont="1" applyFill="1" applyBorder="1" applyAlignment="1">
      <alignment horizontal="center" vertical="center" wrapText="1"/>
    </xf>
    <xf numFmtId="49" fontId="32" fillId="34" borderId="10" xfId="41" applyNumberFormat="1" applyFont="1" applyFill="1" applyBorder="1" applyAlignment="1">
      <alignment horizontal="center" vertical="center" wrapText="1"/>
    </xf>
    <xf numFmtId="0" fontId="19" fillId="34" borderId="0" xfId="41" applyFont="1" applyFill="1" applyBorder="1" applyAlignment="1">
      <alignment horizontal="right" vertical="top" wrapText="1"/>
    </xf>
    <xf numFmtId="0" fontId="20" fillId="34" borderId="0" xfId="41" applyFont="1" applyFill="1" applyBorder="1" applyAlignment="1">
      <alignment horizontal="center" wrapText="1"/>
    </xf>
    <xf numFmtId="49" fontId="29" fillId="0" borderId="14" xfId="0" applyNumberFormat="1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0" fontId="19" fillId="34" borderId="0" xfId="41" applyFont="1" applyFill="1" applyBorder="1" applyAlignment="1">
      <alignment horizontal="right"/>
    </xf>
    <xf numFmtId="0" fontId="24" fillId="34" borderId="11" xfId="41" applyFont="1" applyFill="1" applyBorder="1" applyAlignment="1">
      <alignment horizontal="center" vertical="center" wrapText="1"/>
    </xf>
    <xf numFmtId="0" fontId="24" fillId="34" borderId="12" xfId="41" applyFont="1" applyFill="1" applyBorder="1" applyAlignment="1">
      <alignment horizontal="center" vertical="center" wrapText="1"/>
    </xf>
    <xf numFmtId="0" fontId="24" fillId="34" borderId="16" xfId="41" applyFont="1" applyFill="1" applyBorder="1" applyAlignment="1">
      <alignment horizontal="center" vertical="center" wrapText="1"/>
    </xf>
    <xf numFmtId="0" fontId="24" fillId="34" borderId="27" xfId="41" applyFont="1" applyFill="1" applyBorder="1" applyAlignment="1">
      <alignment horizontal="center" vertical="center" wrapText="1"/>
    </xf>
    <xf numFmtId="0" fontId="19" fillId="34" borderId="0" xfId="41" applyFont="1" applyFill="1" applyAlignment="1">
      <alignment wrapText="1"/>
    </xf>
    <xf numFmtId="49" fontId="26" fillId="36" borderId="10" xfId="43" applyNumberFormat="1" applyFont="1" applyFill="1" applyBorder="1" applyAlignment="1">
      <alignment horizontal="left" vertical="center" wrapText="1"/>
    </xf>
    <xf numFmtId="49" fontId="26" fillId="36" borderId="10" xfId="41" applyNumberFormat="1" applyFont="1" applyFill="1" applyBorder="1" applyAlignment="1">
      <alignment horizontal="center" vertical="center" wrapText="1"/>
    </xf>
    <xf numFmtId="49" fontId="26" fillId="36" borderId="10" xfId="43" applyNumberFormat="1" applyFont="1" applyFill="1" applyBorder="1" applyAlignment="1">
      <alignment horizontal="center" vertical="center" wrapText="1"/>
    </xf>
    <xf numFmtId="49" fontId="31" fillId="36" borderId="14" xfId="0" applyNumberFormat="1" applyFont="1" applyFill="1" applyBorder="1" applyAlignment="1">
      <alignment horizontal="center" vertical="center"/>
    </xf>
    <xf numFmtId="4" fontId="26" fillId="36" borderId="10" xfId="43" applyNumberFormat="1" applyFont="1" applyFill="1" applyBorder="1" applyAlignment="1">
      <alignment horizontal="center" vertical="center" wrapText="1"/>
    </xf>
    <xf numFmtId="49" fontId="24" fillId="36" borderId="10" xfId="41" applyNumberFormat="1" applyFont="1" applyFill="1" applyBorder="1" applyAlignment="1">
      <alignment horizontal="left" vertical="center" wrapText="1"/>
    </xf>
    <xf numFmtId="49" fontId="24" fillId="36" borderId="17" xfId="41" applyNumberFormat="1" applyFont="1" applyFill="1" applyBorder="1" applyAlignment="1">
      <alignment horizontal="center" vertical="center" wrapText="1"/>
    </xf>
    <xf numFmtId="49" fontId="24" fillId="36" borderId="10" xfId="41" applyNumberFormat="1" applyFont="1" applyFill="1" applyBorder="1" applyAlignment="1">
      <alignment horizontal="center" vertical="center" wrapText="1"/>
    </xf>
    <xf numFmtId="4" fontId="24" fillId="36" borderId="15" xfId="41" applyNumberFormat="1" applyFont="1" applyFill="1" applyBorder="1" applyAlignment="1">
      <alignment horizontal="center" vertical="center" shrinkToFit="1"/>
    </xf>
    <xf numFmtId="49" fontId="30" fillId="36" borderId="14" xfId="0" applyNumberFormat="1" applyFont="1" applyFill="1" applyBorder="1" applyAlignment="1">
      <alignment horizontal="center" vertical="center"/>
    </xf>
    <xf numFmtId="49" fontId="26" fillId="36" borderId="12" xfId="43" applyNumberFormat="1" applyFont="1" applyFill="1" applyBorder="1" applyAlignment="1">
      <alignment horizontal="left" vertical="center" wrapText="1"/>
    </xf>
    <xf numFmtId="49" fontId="26" fillId="36" borderId="14" xfId="43" applyNumberFormat="1" applyFont="1" applyFill="1" applyBorder="1" applyAlignment="1">
      <alignment horizontal="center" vertical="center" wrapText="1"/>
    </xf>
    <xf numFmtId="49" fontId="26" fillId="36" borderId="19" xfId="43" applyNumberFormat="1" applyFont="1" applyFill="1" applyBorder="1" applyAlignment="1">
      <alignment horizontal="center" vertical="center" wrapText="1"/>
    </xf>
    <xf numFmtId="4" fontId="26" fillId="36" borderId="27" xfId="43" applyNumberFormat="1" applyFont="1" applyFill="1" applyBorder="1" applyAlignment="1">
      <alignment horizontal="center" vertical="center" shrinkToFit="1"/>
    </xf>
    <xf numFmtId="164" fontId="26" fillId="36" borderId="10" xfId="43" applyNumberFormat="1" applyFont="1" applyFill="1" applyBorder="1" applyAlignment="1">
      <alignment horizontal="left" vertical="center" wrapText="1"/>
    </xf>
    <xf numFmtId="49" fontId="26" fillId="36" borderId="11" xfId="43" applyNumberFormat="1" applyFont="1" applyFill="1" applyBorder="1" applyAlignment="1">
      <alignment horizontal="center" vertical="center" wrapText="1"/>
    </xf>
    <xf numFmtId="4" fontId="26" fillId="36" borderId="15" xfId="43" applyNumberFormat="1" applyFont="1" applyFill="1" applyBorder="1" applyAlignment="1">
      <alignment horizontal="center" vertical="center" shrinkToFit="1"/>
    </xf>
  </cellXfs>
  <cellStyles count="47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xl31" xfId="45"/>
    <cellStyle name="xl32 8" xfId="44"/>
    <cellStyle name="xl40" xfId="46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43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2"/>
  <sheetViews>
    <sheetView tabSelected="1" view="pageBreakPreview" zoomScaleSheetLayoutView="100" workbookViewId="0">
      <selection activeCell="F141" sqref="F141"/>
    </sheetView>
  </sheetViews>
  <sheetFormatPr defaultRowHeight="14.4" x14ac:dyDescent="0.3"/>
  <cols>
    <col min="1" max="1" width="48.33203125" customWidth="1"/>
    <col min="2" max="2" width="15.5546875" customWidth="1"/>
    <col min="3" max="3" width="9.109375" customWidth="1"/>
    <col min="4" max="4" width="16" customWidth="1"/>
    <col min="5" max="5" width="14.21875" customWidth="1"/>
    <col min="6" max="6" width="13" customWidth="1"/>
  </cols>
  <sheetData>
    <row r="1" spans="1:6" ht="82.2" customHeight="1" x14ac:dyDescent="0.3">
      <c r="A1" s="1"/>
      <c r="B1" s="91" t="s">
        <v>179</v>
      </c>
      <c r="C1" s="91"/>
      <c r="D1" s="91"/>
      <c r="E1" s="91"/>
      <c r="F1" s="91"/>
    </row>
    <row r="2" spans="1:6" ht="15.6" x14ac:dyDescent="0.3">
      <c r="A2" s="1"/>
      <c r="B2" s="2"/>
      <c r="C2" s="3"/>
      <c r="D2" s="3"/>
    </row>
    <row r="3" spans="1:6" ht="64.5" customHeight="1" x14ac:dyDescent="0.3">
      <c r="A3" s="92" t="s">
        <v>180</v>
      </c>
      <c r="B3" s="92"/>
      <c r="C3" s="92"/>
      <c r="D3" s="92"/>
      <c r="E3" s="92"/>
      <c r="F3" s="92"/>
    </row>
    <row r="4" spans="1:6" ht="15.6" x14ac:dyDescent="0.3">
      <c r="A4" s="100"/>
      <c r="B4" s="100"/>
      <c r="C4" s="100"/>
      <c r="D4" s="100"/>
    </row>
    <row r="5" spans="1:6" ht="15.6" x14ac:dyDescent="0.3">
      <c r="A5" s="95" t="s">
        <v>0</v>
      </c>
      <c r="B5" s="95"/>
      <c r="C5" s="95"/>
      <c r="D5" s="95"/>
      <c r="E5" s="95"/>
      <c r="F5" s="95"/>
    </row>
    <row r="6" spans="1:6" x14ac:dyDescent="0.3">
      <c r="A6" s="96" t="s">
        <v>1</v>
      </c>
      <c r="B6" s="96" t="s">
        <v>2</v>
      </c>
      <c r="C6" s="96" t="s">
        <v>3</v>
      </c>
      <c r="D6" s="98" t="s">
        <v>181</v>
      </c>
      <c r="E6" s="93" t="s">
        <v>165</v>
      </c>
      <c r="F6" s="94" t="s">
        <v>166</v>
      </c>
    </row>
    <row r="7" spans="1:6" ht="98.25" customHeight="1" x14ac:dyDescent="0.3">
      <c r="A7" s="97"/>
      <c r="B7" s="97"/>
      <c r="C7" s="97"/>
      <c r="D7" s="99"/>
      <c r="E7" s="93"/>
      <c r="F7" s="94"/>
    </row>
    <row r="8" spans="1:6" x14ac:dyDescent="0.3">
      <c r="A8" s="6">
        <v>1</v>
      </c>
      <c r="B8" s="6">
        <v>2</v>
      </c>
      <c r="C8" s="6">
        <v>3</v>
      </c>
      <c r="D8" s="64">
        <v>4</v>
      </c>
      <c r="E8" s="83">
        <v>5</v>
      </c>
      <c r="F8" s="83">
        <v>6</v>
      </c>
    </row>
    <row r="9" spans="1:6" ht="45.6" x14ac:dyDescent="0.3">
      <c r="A9" s="7" t="s">
        <v>4</v>
      </c>
      <c r="B9" s="8" t="s">
        <v>67</v>
      </c>
      <c r="C9" s="8"/>
      <c r="D9" s="65">
        <f>SUM(D12,D14,D19,D22,D25,D29,D16,D28)</f>
        <v>14424133</v>
      </c>
      <c r="E9" s="85" t="s">
        <v>170</v>
      </c>
      <c r="F9" s="65">
        <f>SUM(F12,F14,F19,F22,F25,F29,F16,F28,F32)</f>
        <v>15158461</v>
      </c>
    </row>
    <row r="10" spans="1:6" s="5" customFormat="1" x14ac:dyDescent="0.3">
      <c r="A10" s="9" t="s">
        <v>5</v>
      </c>
      <c r="B10" s="10" t="s">
        <v>70</v>
      </c>
      <c r="C10" s="10"/>
      <c r="D10" s="66">
        <f>SUM(D12,D14,D16)</f>
        <v>11829063</v>
      </c>
      <c r="E10" s="86" t="s">
        <v>170</v>
      </c>
      <c r="F10" s="66">
        <f>SUM(F12,F14,F16)</f>
        <v>11829063</v>
      </c>
    </row>
    <row r="11" spans="1:6" ht="48" x14ac:dyDescent="0.3">
      <c r="A11" s="9" t="s">
        <v>6</v>
      </c>
      <c r="B11" s="10" t="s">
        <v>70</v>
      </c>
      <c r="C11" s="10" t="s">
        <v>7</v>
      </c>
      <c r="D11" s="66">
        <f>D12</f>
        <v>9622743</v>
      </c>
      <c r="E11" s="86" t="s">
        <v>170</v>
      </c>
      <c r="F11" s="66">
        <f>F12</f>
        <v>9622743</v>
      </c>
    </row>
    <row r="12" spans="1:6" ht="24" x14ac:dyDescent="0.3">
      <c r="A12" s="9" t="s">
        <v>8</v>
      </c>
      <c r="B12" s="10" t="s">
        <v>70</v>
      </c>
      <c r="C12" s="10" t="s">
        <v>9</v>
      </c>
      <c r="D12" s="66">
        <v>9622743</v>
      </c>
      <c r="E12" s="86" t="s">
        <v>170</v>
      </c>
      <c r="F12" s="66">
        <v>9622743</v>
      </c>
    </row>
    <row r="13" spans="1:6" ht="24" x14ac:dyDescent="0.3">
      <c r="A13" s="9" t="s">
        <v>10</v>
      </c>
      <c r="B13" s="10" t="s">
        <v>70</v>
      </c>
      <c r="C13" s="10" t="s">
        <v>11</v>
      </c>
      <c r="D13" s="66">
        <f>D14</f>
        <v>2205820</v>
      </c>
      <c r="E13" s="86" t="s">
        <v>170</v>
      </c>
      <c r="F13" s="66">
        <f>F14</f>
        <v>2205820</v>
      </c>
    </row>
    <row r="14" spans="1:6" ht="24" x14ac:dyDescent="0.3">
      <c r="A14" s="9" t="s">
        <v>12</v>
      </c>
      <c r="B14" s="10" t="s">
        <v>70</v>
      </c>
      <c r="C14" s="10" t="s">
        <v>13</v>
      </c>
      <c r="D14" s="66">
        <v>2205820</v>
      </c>
      <c r="E14" s="86" t="s">
        <v>170</v>
      </c>
      <c r="F14" s="66">
        <v>2205820</v>
      </c>
    </row>
    <row r="15" spans="1:6" x14ac:dyDescent="0.3">
      <c r="A15" s="36" t="s">
        <v>14</v>
      </c>
      <c r="B15" s="38" t="s">
        <v>70</v>
      </c>
      <c r="C15" s="10" t="s">
        <v>15</v>
      </c>
      <c r="D15" s="66">
        <v>500</v>
      </c>
      <c r="E15" s="86" t="s">
        <v>170</v>
      </c>
      <c r="F15" s="66">
        <v>500</v>
      </c>
    </row>
    <row r="16" spans="1:6" x14ac:dyDescent="0.3">
      <c r="A16" s="36" t="s">
        <v>16</v>
      </c>
      <c r="B16" s="38" t="s">
        <v>70</v>
      </c>
      <c r="C16" s="10" t="s">
        <v>17</v>
      </c>
      <c r="D16" s="66">
        <v>500</v>
      </c>
      <c r="E16" s="86" t="s">
        <v>170</v>
      </c>
      <c r="F16" s="66">
        <v>500</v>
      </c>
    </row>
    <row r="17" spans="1:6" s="5" customFormat="1" x14ac:dyDescent="0.3">
      <c r="A17" s="9" t="s">
        <v>18</v>
      </c>
      <c r="B17" s="10" t="s">
        <v>71</v>
      </c>
      <c r="C17" s="10"/>
      <c r="D17" s="66">
        <f>D18</f>
        <v>868670</v>
      </c>
      <c r="E17" s="86" t="s">
        <v>170</v>
      </c>
      <c r="F17" s="66">
        <f>F18</f>
        <v>868670</v>
      </c>
    </row>
    <row r="18" spans="1:6" ht="48" x14ac:dyDescent="0.3">
      <c r="A18" s="9" t="s">
        <v>6</v>
      </c>
      <c r="B18" s="10" t="s">
        <v>71</v>
      </c>
      <c r="C18" s="10" t="s">
        <v>7</v>
      </c>
      <c r="D18" s="66">
        <f>D19</f>
        <v>868670</v>
      </c>
      <c r="E18" s="86" t="s">
        <v>170</v>
      </c>
      <c r="F18" s="66">
        <f>F19</f>
        <v>868670</v>
      </c>
    </row>
    <row r="19" spans="1:6" ht="24" x14ac:dyDescent="0.3">
      <c r="A19" s="9" t="s">
        <v>8</v>
      </c>
      <c r="B19" s="10" t="s">
        <v>71</v>
      </c>
      <c r="C19" s="10" t="s">
        <v>9</v>
      </c>
      <c r="D19" s="66">
        <v>868670</v>
      </c>
      <c r="E19" s="86" t="s">
        <v>170</v>
      </c>
      <c r="F19" s="66">
        <v>868670</v>
      </c>
    </row>
    <row r="20" spans="1:6" s="5" customFormat="1" x14ac:dyDescent="0.3">
      <c r="A20" s="9" t="s">
        <v>19</v>
      </c>
      <c r="B20" s="10" t="s">
        <v>73</v>
      </c>
      <c r="C20" s="10"/>
      <c r="D20" s="66">
        <v>1026400</v>
      </c>
      <c r="E20" s="86" t="s">
        <v>170</v>
      </c>
      <c r="F20" s="66">
        <v>1026400</v>
      </c>
    </row>
    <row r="21" spans="1:6" x14ac:dyDescent="0.3">
      <c r="A21" s="9" t="s">
        <v>20</v>
      </c>
      <c r="B21" s="10" t="s">
        <v>73</v>
      </c>
      <c r="C21" s="10" t="s">
        <v>21</v>
      </c>
      <c r="D21" s="66">
        <v>1026400</v>
      </c>
      <c r="E21" s="86" t="s">
        <v>170</v>
      </c>
      <c r="F21" s="66">
        <v>1026400</v>
      </c>
    </row>
    <row r="22" spans="1:6" x14ac:dyDescent="0.3">
      <c r="A22" s="9" t="s">
        <v>22</v>
      </c>
      <c r="B22" s="10" t="s">
        <v>73</v>
      </c>
      <c r="C22" s="10" t="s">
        <v>23</v>
      </c>
      <c r="D22" s="66">
        <v>1026400</v>
      </c>
      <c r="E22" s="86" t="s">
        <v>170</v>
      </c>
      <c r="F22" s="66">
        <v>1026400</v>
      </c>
    </row>
    <row r="23" spans="1:6" s="5" customFormat="1" ht="30.75" customHeight="1" x14ac:dyDescent="0.3">
      <c r="A23" s="9" t="s">
        <v>72</v>
      </c>
      <c r="B23" s="10" t="s">
        <v>101</v>
      </c>
      <c r="C23" s="10"/>
      <c r="D23" s="66">
        <f>D24</f>
        <v>500000</v>
      </c>
      <c r="E23" s="86" t="s">
        <v>170</v>
      </c>
      <c r="F23" s="66">
        <f>F24</f>
        <v>500000</v>
      </c>
    </row>
    <row r="24" spans="1:6" ht="24" x14ac:dyDescent="0.3">
      <c r="A24" s="9" t="s">
        <v>10</v>
      </c>
      <c r="B24" s="10" t="s">
        <v>101</v>
      </c>
      <c r="C24" s="10" t="s">
        <v>11</v>
      </c>
      <c r="D24" s="66">
        <f>D25</f>
        <v>500000</v>
      </c>
      <c r="E24" s="86" t="s">
        <v>170</v>
      </c>
      <c r="F24" s="66">
        <f>F25</f>
        <v>500000</v>
      </c>
    </row>
    <row r="25" spans="1:6" ht="24" x14ac:dyDescent="0.3">
      <c r="A25" s="9" t="s">
        <v>12</v>
      </c>
      <c r="B25" s="10" t="s">
        <v>101</v>
      </c>
      <c r="C25" s="10" t="s">
        <v>13</v>
      </c>
      <c r="D25" s="66">
        <v>500000</v>
      </c>
      <c r="E25" s="86" t="s">
        <v>170</v>
      </c>
      <c r="F25" s="66">
        <v>500000</v>
      </c>
    </row>
    <row r="26" spans="1:6" s="5" customFormat="1" x14ac:dyDescent="0.3">
      <c r="A26" s="9" t="s">
        <v>80</v>
      </c>
      <c r="B26" s="10" t="s">
        <v>74</v>
      </c>
      <c r="C26" s="10"/>
      <c r="D26" s="66">
        <v>200000</v>
      </c>
      <c r="E26" s="86" t="s">
        <v>170</v>
      </c>
      <c r="F26" s="66">
        <v>200000</v>
      </c>
    </row>
    <row r="27" spans="1:6" x14ac:dyDescent="0.3">
      <c r="A27" s="9" t="s">
        <v>14</v>
      </c>
      <c r="B27" s="10" t="s">
        <v>74</v>
      </c>
      <c r="C27" s="10" t="s">
        <v>15</v>
      </c>
      <c r="D27" s="66">
        <v>200000</v>
      </c>
      <c r="E27" s="86" t="s">
        <v>170</v>
      </c>
      <c r="F27" s="66">
        <v>200000</v>
      </c>
    </row>
    <row r="28" spans="1:6" x14ac:dyDescent="0.3">
      <c r="A28" s="9" t="s">
        <v>177</v>
      </c>
      <c r="B28" s="10" t="s">
        <v>74</v>
      </c>
      <c r="C28" s="10" t="s">
        <v>176</v>
      </c>
      <c r="D28" s="66">
        <v>100000</v>
      </c>
      <c r="E28" s="86" t="s">
        <v>170</v>
      </c>
      <c r="F28" s="66">
        <v>100000</v>
      </c>
    </row>
    <row r="29" spans="1:6" x14ac:dyDescent="0.3">
      <c r="A29" s="9" t="s">
        <v>16</v>
      </c>
      <c r="B29" s="10" t="s">
        <v>74</v>
      </c>
      <c r="C29" s="10" t="s">
        <v>17</v>
      </c>
      <c r="D29" s="66">
        <v>100000</v>
      </c>
      <c r="E29" s="86" t="s">
        <v>170</v>
      </c>
      <c r="F29" s="66">
        <v>100000</v>
      </c>
    </row>
    <row r="30" spans="1:6" ht="24" x14ac:dyDescent="0.3">
      <c r="A30" s="101" t="s">
        <v>168</v>
      </c>
      <c r="B30" s="102" t="s">
        <v>169</v>
      </c>
      <c r="C30" s="102"/>
      <c r="D30" s="103" t="s">
        <v>170</v>
      </c>
      <c r="E30" s="104" t="s">
        <v>167</v>
      </c>
      <c r="F30" s="105">
        <f>F31</f>
        <v>734328</v>
      </c>
    </row>
    <row r="31" spans="1:6" ht="48" x14ac:dyDescent="0.3">
      <c r="A31" s="101" t="s">
        <v>6</v>
      </c>
      <c r="B31" s="102" t="s">
        <v>169</v>
      </c>
      <c r="C31" s="102" t="s">
        <v>7</v>
      </c>
      <c r="D31" s="103" t="s">
        <v>170</v>
      </c>
      <c r="E31" s="104" t="s">
        <v>167</v>
      </c>
      <c r="F31" s="105">
        <f>F32</f>
        <v>734328</v>
      </c>
    </row>
    <row r="32" spans="1:6" ht="24" x14ac:dyDescent="0.3">
      <c r="A32" s="101" t="s">
        <v>8</v>
      </c>
      <c r="B32" s="102" t="s">
        <v>169</v>
      </c>
      <c r="C32" s="102" t="s">
        <v>9</v>
      </c>
      <c r="D32" s="103" t="s">
        <v>170</v>
      </c>
      <c r="E32" s="104" t="s">
        <v>167</v>
      </c>
      <c r="F32" s="105">
        <v>734328</v>
      </c>
    </row>
    <row r="33" spans="1:6" ht="34.200000000000003" x14ac:dyDescent="0.3">
      <c r="A33" s="7" t="s">
        <v>57</v>
      </c>
      <c r="B33" s="12" t="s">
        <v>75</v>
      </c>
      <c r="C33" s="12"/>
      <c r="D33" s="67">
        <f>SUM(D34+D37+D40)</f>
        <v>2890310</v>
      </c>
      <c r="E33" s="85" t="s">
        <v>170</v>
      </c>
      <c r="F33" s="67">
        <f>SUM(F34+F37+F40)</f>
        <v>2890310</v>
      </c>
    </row>
    <row r="34" spans="1:6" x14ac:dyDescent="0.3">
      <c r="A34" s="9" t="s">
        <v>58</v>
      </c>
      <c r="B34" s="11" t="s">
        <v>76</v>
      </c>
      <c r="C34" s="11"/>
      <c r="D34" s="68">
        <f>D35</f>
        <v>1190310</v>
      </c>
      <c r="E34" s="86" t="s">
        <v>170</v>
      </c>
      <c r="F34" s="68">
        <f>F35</f>
        <v>1190310</v>
      </c>
    </row>
    <row r="35" spans="1:6" ht="24" x14ac:dyDescent="0.3">
      <c r="A35" s="9" t="s">
        <v>10</v>
      </c>
      <c r="B35" s="11" t="s">
        <v>76</v>
      </c>
      <c r="C35" s="11" t="s">
        <v>11</v>
      </c>
      <c r="D35" s="68">
        <f>D36</f>
        <v>1190310</v>
      </c>
      <c r="E35" s="86" t="s">
        <v>170</v>
      </c>
      <c r="F35" s="68">
        <f>F36</f>
        <v>1190310</v>
      </c>
    </row>
    <row r="36" spans="1:6" s="5" customFormat="1" ht="24" x14ac:dyDescent="0.3">
      <c r="A36" s="9" t="s">
        <v>12</v>
      </c>
      <c r="B36" s="11" t="s">
        <v>76</v>
      </c>
      <c r="C36" s="11" t="s">
        <v>13</v>
      </c>
      <c r="D36" s="68">
        <v>1190310</v>
      </c>
      <c r="E36" s="86" t="s">
        <v>170</v>
      </c>
      <c r="F36" s="68">
        <v>1190310</v>
      </c>
    </row>
    <row r="37" spans="1:6" x14ac:dyDescent="0.3">
      <c r="A37" s="13" t="s">
        <v>106</v>
      </c>
      <c r="B37" s="14" t="s">
        <v>122</v>
      </c>
      <c r="C37" s="11"/>
      <c r="D37" s="68">
        <f>D38</f>
        <v>700000</v>
      </c>
      <c r="E37" s="86" t="s">
        <v>170</v>
      </c>
      <c r="F37" s="68">
        <f>F38</f>
        <v>700000</v>
      </c>
    </row>
    <row r="38" spans="1:6" ht="24" x14ac:dyDescent="0.3">
      <c r="A38" s="13" t="s">
        <v>10</v>
      </c>
      <c r="B38" s="14" t="s">
        <v>122</v>
      </c>
      <c r="C38" s="11" t="s">
        <v>11</v>
      </c>
      <c r="D38" s="68">
        <f>D39</f>
        <v>700000</v>
      </c>
      <c r="E38" s="86" t="s">
        <v>170</v>
      </c>
      <c r="F38" s="68">
        <f>F39</f>
        <v>700000</v>
      </c>
    </row>
    <row r="39" spans="1:6" ht="24" x14ac:dyDescent="0.3">
      <c r="A39" s="15" t="s">
        <v>12</v>
      </c>
      <c r="B39" s="14" t="s">
        <v>122</v>
      </c>
      <c r="C39" s="16" t="s">
        <v>13</v>
      </c>
      <c r="D39" s="68">
        <v>700000</v>
      </c>
      <c r="E39" s="86" t="s">
        <v>170</v>
      </c>
      <c r="F39" s="68">
        <v>700000</v>
      </c>
    </row>
    <row r="40" spans="1:6" ht="24" x14ac:dyDescent="0.3">
      <c r="A40" s="17" t="s">
        <v>107</v>
      </c>
      <c r="B40" s="14" t="s">
        <v>123</v>
      </c>
      <c r="C40" s="16"/>
      <c r="D40" s="69">
        <f>D41</f>
        <v>1000000</v>
      </c>
      <c r="E40" s="86" t="s">
        <v>170</v>
      </c>
      <c r="F40" s="69">
        <f>F41</f>
        <v>1000000</v>
      </c>
    </row>
    <row r="41" spans="1:6" ht="24" x14ac:dyDescent="0.3">
      <c r="A41" s="17" t="s">
        <v>10</v>
      </c>
      <c r="B41" s="14" t="s">
        <v>123</v>
      </c>
      <c r="C41" s="16" t="s">
        <v>11</v>
      </c>
      <c r="D41" s="69">
        <f>D42</f>
        <v>1000000</v>
      </c>
      <c r="E41" s="86" t="s">
        <v>170</v>
      </c>
      <c r="F41" s="69">
        <f>F42</f>
        <v>1000000</v>
      </c>
    </row>
    <row r="42" spans="1:6" ht="24" x14ac:dyDescent="0.3">
      <c r="A42" s="17" t="s">
        <v>12</v>
      </c>
      <c r="B42" s="14" t="s">
        <v>123</v>
      </c>
      <c r="C42" s="14" t="s">
        <v>13</v>
      </c>
      <c r="D42" s="69">
        <v>1000000</v>
      </c>
      <c r="E42" s="86" t="s">
        <v>170</v>
      </c>
      <c r="F42" s="69">
        <v>1000000</v>
      </c>
    </row>
    <row r="43" spans="1:6" ht="34.200000000000003" x14ac:dyDescent="0.3">
      <c r="A43" s="24" t="s">
        <v>124</v>
      </c>
      <c r="B43" s="26" t="s">
        <v>126</v>
      </c>
      <c r="C43" s="26"/>
      <c r="D43" s="70">
        <f>D44</f>
        <v>170000</v>
      </c>
      <c r="E43" s="85" t="s">
        <v>185</v>
      </c>
      <c r="F43" s="70">
        <f>F44</f>
        <v>375000</v>
      </c>
    </row>
    <row r="44" spans="1:6" x14ac:dyDescent="0.3">
      <c r="A44" s="13" t="s">
        <v>125</v>
      </c>
      <c r="B44" s="11" t="s">
        <v>77</v>
      </c>
      <c r="C44" s="11"/>
      <c r="D44" s="72">
        <f>D45</f>
        <v>170000</v>
      </c>
      <c r="E44" s="86" t="s">
        <v>185</v>
      </c>
      <c r="F44" s="72">
        <f>F45</f>
        <v>375000</v>
      </c>
    </row>
    <row r="45" spans="1:6" ht="24" x14ac:dyDescent="0.3">
      <c r="A45" s="13" t="s">
        <v>10</v>
      </c>
      <c r="B45" s="11" t="s">
        <v>77</v>
      </c>
      <c r="C45" s="11" t="s">
        <v>11</v>
      </c>
      <c r="D45" s="72">
        <f>D46</f>
        <v>170000</v>
      </c>
      <c r="E45" s="86" t="s">
        <v>185</v>
      </c>
      <c r="F45" s="72">
        <f>F46</f>
        <v>375000</v>
      </c>
    </row>
    <row r="46" spans="1:6" s="5" customFormat="1" ht="24" x14ac:dyDescent="0.3">
      <c r="A46" s="13" t="s">
        <v>12</v>
      </c>
      <c r="B46" s="11" t="s">
        <v>77</v>
      </c>
      <c r="C46" s="11" t="s">
        <v>13</v>
      </c>
      <c r="D46" s="72">
        <v>170000</v>
      </c>
      <c r="E46" s="86" t="s">
        <v>185</v>
      </c>
      <c r="F46" s="72">
        <v>375000</v>
      </c>
    </row>
    <row r="47" spans="1:6" ht="34.200000000000003" x14ac:dyDescent="0.3">
      <c r="A47" s="7" t="s">
        <v>60</v>
      </c>
      <c r="B47" s="8" t="s">
        <v>78</v>
      </c>
      <c r="C47" s="8"/>
      <c r="D47" s="78">
        <f>SUM(D48,D51,D54,D57)</f>
        <v>2700000</v>
      </c>
      <c r="E47" s="85" t="s">
        <v>186</v>
      </c>
      <c r="F47" s="78">
        <f>SUM(F48,F51,F54,F57)</f>
        <v>2891500</v>
      </c>
    </row>
    <row r="48" spans="1:6" x14ac:dyDescent="0.3">
      <c r="A48" s="13" t="s">
        <v>79</v>
      </c>
      <c r="B48" s="11" t="s">
        <v>81</v>
      </c>
      <c r="C48" s="11"/>
      <c r="D48" s="68">
        <f>D49</f>
        <v>1130000</v>
      </c>
      <c r="E48" s="86" t="s">
        <v>187</v>
      </c>
      <c r="F48" s="68">
        <f>F49</f>
        <v>1343500</v>
      </c>
    </row>
    <row r="49" spans="1:6" ht="24" x14ac:dyDescent="0.3">
      <c r="A49" s="13" t="s">
        <v>10</v>
      </c>
      <c r="B49" s="11" t="s">
        <v>81</v>
      </c>
      <c r="C49" s="11" t="s">
        <v>11</v>
      </c>
      <c r="D49" s="68">
        <f>D50</f>
        <v>1130000</v>
      </c>
      <c r="E49" s="86" t="s">
        <v>187</v>
      </c>
      <c r="F49" s="68">
        <f>F50</f>
        <v>1343500</v>
      </c>
    </row>
    <row r="50" spans="1:6" ht="24" x14ac:dyDescent="0.3">
      <c r="A50" s="13" t="s">
        <v>12</v>
      </c>
      <c r="B50" s="11" t="s">
        <v>81</v>
      </c>
      <c r="C50" s="11" t="s">
        <v>13</v>
      </c>
      <c r="D50" s="68">
        <v>1130000</v>
      </c>
      <c r="E50" s="86" t="s">
        <v>187</v>
      </c>
      <c r="F50" s="68">
        <v>1343500</v>
      </c>
    </row>
    <row r="51" spans="1:6" ht="24" x14ac:dyDescent="0.3">
      <c r="A51" s="13" t="s">
        <v>83</v>
      </c>
      <c r="B51" s="11" t="s">
        <v>84</v>
      </c>
      <c r="C51" s="11"/>
      <c r="D51" s="68">
        <f>D52</f>
        <v>1200000</v>
      </c>
      <c r="E51" s="86" t="s">
        <v>188</v>
      </c>
      <c r="F51" s="68">
        <f>F52</f>
        <v>1178000</v>
      </c>
    </row>
    <row r="52" spans="1:6" ht="24" x14ac:dyDescent="0.3">
      <c r="A52" s="13" t="s">
        <v>10</v>
      </c>
      <c r="B52" s="11" t="s">
        <v>84</v>
      </c>
      <c r="C52" s="11" t="s">
        <v>11</v>
      </c>
      <c r="D52" s="68">
        <f>D53</f>
        <v>1200000</v>
      </c>
      <c r="E52" s="86" t="s">
        <v>188</v>
      </c>
      <c r="F52" s="68">
        <f>F53</f>
        <v>1178000</v>
      </c>
    </row>
    <row r="53" spans="1:6" ht="24" x14ac:dyDescent="0.3">
      <c r="A53" s="13" t="s">
        <v>12</v>
      </c>
      <c r="B53" s="11" t="s">
        <v>84</v>
      </c>
      <c r="C53" s="11" t="s">
        <v>13</v>
      </c>
      <c r="D53" s="68">
        <v>1200000</v>
      </c>
      <c r="E53" s="86" t="s">
        <v>188</v>
      </c>
      <c r="F53" s="68">
        <v>1178000</v>
      </c>
    </row>
    <row r="54" spans="1:6" x14ac:dyDescent="0.3">
      <c r="A54" s="13" t="s">
        <v>127</v>
      </c>
      <c r="B54" s="11" t="s">
        <v>82</v>
      </c>
      <c r="C54" s="11"/>
      <c r="D54" s="68">
        <f>D55</f>
        <v>270000</v>
      </c>
      <c r="E54" s="86" t="s">
        <v>170</v>
      </c>
      <c r="F54" s="68">
        <f>F55</f>
        <v>270000</v>
      </c>
    </row>
    <row r="55" spans="1:6" ht="24" x14ac:dyDescent="0.3">
      <c r="A55" s="15" t="s">
        <v>10</v>
      </c>
      <c r="B55" s="11" t="s">
        <v>82</v>
      </c>
      <c r="C55" s="11" t="s">
        <v>11</v>
      </c>
      <c r="D55" s="68">
        <f>D56</f>
        <v>270000</v>
      </c>
      <c r="E55" s="86" t="s">
        <v>170</v>
      </c>
      <c r="F55" s="68">
        <f>F56</f>
        <v>270000</v>
      </c>
    </row>
    <row r="56" spans="1:6" ht="24" x14ac:dyDescent="0.3">
      <c r="A56" s="17" t="s">
        <v>12</v>
      </c>
      <c r="B56" s="19" t="s">
        <v>82</v>
      </c>
      <c r="C56" s="20" t="s">
        <v>13</v>
      </c>
      <c r="D56" s="68">
        <v>270000</v>
      </c>
      <c r="E56" s="86" t="s">
        <v>170</v>
      </c>
      <c r="F56" s="68">
        <v>270000</v>
      </c>
    </row>
    <row r="57" spans="1:6" ht="15" thickBot="1" x14ac:dyDescent="0.35">
      <c r="A57" s="21" t="s">
        <v>138</v>
      </c>
      <c r="B57" s="11" t="s">
        <v>150</v>
      </c>
      <c r="C57" s="11"/>
      <c r="D57" s="68">
        <f>D58</f>
        <v>100000</v>
      </c>
      <c r="E57" s="86" t="s">
        <v>170</v>
      </c>
      <c r="F57" s="68">
        <f>F58</f>
        <v>100000</v>
      </c>
    </row>
    <row r="58" spans="1:6" ht="15" thickBot="1" x14ac:dyDescent="0.35">
      <c r="A58" s="22" t="s">
        <v>139</v>
      </c>
      <c r="B58" s="16" t="s">
        <v>150</v>
      </c>
      <c r="C58" s="16" t="s">
        <v>11</v>
      </c>
      <c r="D58" s="71">
        <f>D59</f>
        <v>100000</v>
      </c>
      <c r="E58" s="86" t="s">
        <v>170</v>
      </c>
      <c r="F58" s="71">
        <f>F59</f>
        <v>100000</v>
      </c>
    </row>
    <row r="59" spans="1:6" ht="15" thickBot="1" x14ac:dyDescent="0.35">
      <c r="A59" s="23" t="s">
        <v>140</v>
      </c>
      <c r="B59" s="14" t="s">
        <v>150</v>
      </c>
      <c r="C59" s="14" t="s">
        <v>13</v>
      </c>
      <c r="D59" s="69">
        <v>100000</v>
      </c>
      <c r="E59" s="86" t="s">
        <v>170</v>
      </c>
      <c r="F59" s="69">
        <v>100000</v>
      </c>
    </row>
    <row r="60" spans="1:6" ht="22.8" x14ac:dyDescent="0.3">
      <c r="A60" s="24" t="s">
        <v>34</v>
      </c>
      <c r="B60" s="25" t="s">
        <v>85</v>
      </c>
      <c r="C60" s="26"/>
      <c r="D60" s="70">
        <f>SUM(D61,D64,D67,D70,D76,D73)</f>
        <v>14457000</v>
      </c>
      <c r="E60" s="85" t="s">
        <v>191</v>
      </c>
      <c r="F60" s="70">
        <f>SUM(F61,F64,F67,F70,F76,F73)</f>
        <v>14032000</v>
      </c>
    </row>
    <row r="61" spans="1:6" x14ac:dyDescent="0.3">
      <c r="A61" s="13" t="s">
        <v>35</v>
      </c>
      <c r="B61" s="16" t="s">
        <v>86</v>
      </c>
      <c r="C61" s="11"/>
      <c r="D61" s="71">
        <f>D62</f>
        <v>11000000</v>
      </c>
      <c r="E61" s="86" t="s">
        <v>189</v>
      </c>
      <c r="F61" s="71">
        <f>F62</f>
        <v>10557107</v>
      </c>
    </row>
    <row r="62" spans="1:6" s="4" customFormat="1" ht="24" x14ac:dyDescent="0.3">
      <c r="A62" s="13" t="s">
        <v>10</v>
      </c>
      <c r="B62" s="16" t="s">
        <v>86</v>
      </c>
      <c r="C62" s="27" t="s">
        <v>11</v>
      </c>
      <c r="D62" s="71">
        <f>D63</f>
        <v>11000000</v>
      </c>
      <c r="E62" s="86" t="s">
        <v>189</v>
      </c>
      <c r="F62" s="71">
        <f>F63</f>
        <v>10557107</v>
      </c>
    </row>
    <row r="63" spans="1:6" s="5" customFormat="1" ht="24" x14ac:dyDescent="0.3">
      <c r="A63" s="13" t="s">
        <v>12</v>
      </c>
      <c r="B63" s="16" t="s">
        <v>86</v>
      </c>
      <c r="C63" s="27" t="s">
        <v>13</v>
      </c>
      <c r="D63" s="71">
        <v>11000000</v>
      </c>
      <c r="E63" s="86" t="s">
        <v>189</v>
      </c>
      <c r="F63" s="71">
        <v>10557107</v>
      </c>
    </row>
    <row r="64" spans="1:6" x14ac:dyDescent="0.3">
      <c r="A64" s="13" t="s">
        <v>36</v>
      </c>
      <c r="B64" s="16" t="s">
        <v>87</v>
      </c>
      <c r="C64" s="11"/>
      <c r="D64" s="82">
        <f>D65</f>
        <v>2347000</v>
      </c>
      <c r="E64" s="86" t="s">
        <v>170</v>
      </c>
      <c r="F64" s="82">
        <f>F65</f>
        <v>2347000</v>
      </c>
    </row>
    <row r="65" spans="1:6" ht="24" x14ac:dyDescent="0.3">
      <c r="A65" s="13" t="s">
        <v>10</v>
      </c>
      <c r="B65" s="16" t="s">
        <v>87</v>
      </c>
      <c r="C65" s="11" t="s">
        <v>11</v>
      </c>
      <c r="D65" s="82">
        <f>D66</f>
        <v>2347000</v>
      </c>
      <c r="E65" s="86" t="s">
        <v>170</v>
      </c>
      <c r="F65" s="82">
        <f>F66</f>
        <v>2347000</v>
      </c>
    </row>
    <row r="66" spans="1:6" s="5" customFormat="1" ht="24" x14ac:dyDescent="0.3">
      <c r="A66" s="13" t="s">
        <v>12</v>
      </c>
      <c r="B66" s="14" t="s">
        <v>87</v>
      </c>
      <c r="C66" s="28" t="s">
        <v>13</v>
      </c>
      <c r="D66" s="82">
        <v>2347000</v>
      </c>
      <c r="E66" s="86" t="s">
        <v>170</v>
      </c>
      <c r="F66" s="82">
        <v>2347000</v>
      </c>
    </row>
    <row r="67" spans="1:6" x14ac:dyDescent="0.3">
      <c r="A67" s="13" t="s">
        <v>88</v>
      </c>
      <c r="B67" s="16" t="s">
        <v>89</v>
      </c>
      <c r="C67" s="11"/>
      <c r="D67" s="68">
        <f>D68</f>
        <v>700000</v>
      </c>
      <c r="E67" s="86" t="s">
        <v>170</v>
      </c>
      <c r="F67" s="68">
        <f>F68</f>
        <v>700000</v>
      </c>
    </row>
    <row r="68" spans="1:6" ht="24" x14ac:dyDescent="0.3">
      <c r="A68" s="13" t="s">
        <v>10</v>
      </c>
      <c r="B68" s="16" t="s">
        <v>89</v>
      </c>
      <c r="C68" s="11" t="s">
        <v>11</v>
      </c>
      <c r="D68" s="68">
        <f>D69</f>
        <v>700000</v>
      </c>
      <c r="E68" s="86" t="s">
        <v>170</v>
      </c>
      <c r="F68" s="68">
        <f>F69</f>
        <v>700000</v>
      </c>
    </row>
    <row r="69" spans="1:6" ht="24" x14ac:dyDescent="0.3">
      <c r="A69" s="13" t="s">
        <v>12</v>
      </c>
      <c r="B69" s="16" t="s">
        <v>89</v>
      </c>
      <c r="C69" s="11" t="s">
        <v>13</v>
      </c>
      <c r="D69" s="68">
        <v>700000</v>
      </c>
      <c r="E69" s="86" t="s">
        <v>170</v>
      </c>
      <c r="F69" s="68">
        <v>700000</v>
      </c>
    </row>
    <row r="70" spans="1:6" x14ac:dyDescent="0.3">
      <c r="A70" s="13" t="s">
        <v>102</v>
      </c>
      <c r="B70" s="16" t="s">
        <v>90</v>
      </c>
      <c r="C70" s="11"/>
      <c r="D70" s="68">
        <f>D71</f>
        <v>200000</v>
      </c>
      <c r="E70" s="86" t="s">
        <v>170</v>
      </c>
      <c r="F70" s="68">
        <f>F71</f>
        <v>200000</v>
      </c>
    </row>
    <row r="71" spans="1:6" ht="24" x14ac:dyDescent="0.3">
      <c r="A71" s="13" t="s">
        <v>10</v>
      </c>
      <c r="B71" s="16" t="s">
        <v>90</v>
      </c>
      <c r="C71" s="11" t="s">
        <v>11</v>
      </c>
      <c r="D71" s="68">
        <f>D72</f>
        <v>200000</v>
      </c>
      <c r="E71" s="86" t="s">
        <v>170</v>
      </c>
      <c r="F71" s="68">
        <f>F72</f>
        <v>200000</v>
      </c>
    </row>
    <row r="72" spans="1:6" s="5" customFormat="1" ht="24" x14ac:dyDescent="0.3">
      <c r="A72" s="13" t="s">
        <v>12</v>
      </c>
      <c r="B72" s="16" t="s">
        <v>90</v>
      </c>
      <c r="C72" s="11" t="s">
        <v>13</v>
      </c>
      <c r="D72" s="68">
        <v>200000</v>
      </c>
      <c r="E72" s="86" t="s">
        <v>170</v>
      </c>
      <c r="F72" s="68">
        <v>200000</v>
      </c>
    </row>
    <row r="73" spans="1:6" ht="24" x14ac:dyDescent="0.3">
      <c r="A73" s="42" t="s">
        <v>155</v>
      </c>
      <c r="B73" s="43" t="s">
        <v>159</v>
      </c>
      <c r="C73" s="43"/>
      <c r="D73" s="73">
        <f>D74</f>
        <v>150000</v>
      </c>
      <c r="E73" s="86" t="s">
        <v>190</v>
      </c>
      <c r="F73" s="73">
        <f>F74</f>
        <v>162893</v>
      </c>
    </row>
    <row r="74" spans="1:6" ht="24" x14ac:dyDescent="0.3">
      <c r="A74" s="42" t="s">
        <v>10</v>
      </c>
      <c r="B74" s="43" t="s">
        <v>159</v>
      </c>
      <c r="C74" s="43" t="s">
        <v>11</v>
      </c>
      <c r="D74" s="73">
        <f>D75</f>
        <v>150000</v>
      </c>
      <c r="E74" s="86" t="s">
        <v>190</v>
      </c>
      <c r="F74" s="73">
        <f>F75</f>
        <v>162893</v>
      </c>
    </row>
    <row r="75" spans="1:6" s="5" customFormat="1" ht="24" x14ac:dyDescent="0.3">
      <c r="A75" s="42" t="s">
        <v>12</v>
      </c>
      <c r="B75" s="43" t="s">
        <v>159</v>
      </c>
      <c r="C75" s="43" t="s">
        <v>13</v>
      </c>
      <c r="D75" s="73">
        <v>150000</v>
      </c>
      <c r="E75" s="86" t="s">
        <v>190</v>
      </c>
      <c r="F75" s="73">
        <v>162893</v>
      </c>
    </row>
    <row r="76" spans="1:6" s="5" customFormat="1" ht="24" x14ac:dyDescent="0.3">
      <c r="A76" s="42" t="s">
        <v>171</v>
      </c>
      <c r="B76" s="43" t="s">
        <v>172</v>
      </c>
      <c r="C76" s="43"/>
      <c r="D76" s="73">
        <f>D77</f>
        <v>60000</v>
      </c>
      <c r="E76" s="86" t="s">
        <v>178</v>
      </c>
      <c r="F76" s="73">
        <f>F77</f>
        <v>65000</v>
      </c>
    </row>
    <row r="77" spans="1:6" s="5" customFormat="1" ht="24" x14ac:dyDescent="0.3">
      <c r="A77" s="42" t="s">
        <v>10</v>
      </c>
      <c r="B77" s="43" t="s">
        <v>172</v>
      </c>
      <c r="C77" s="43" t="s">
        <v>11</v>
      </c>
      <c r="D77" s="73">
        <f>D78</f>
        <v>60000</v>
      </c>
      <c r="E77" s="86" t="s">
        <v>178</v>
      </c>
      <c r="F77" s="73">
        <f>F78</f>
        <v>65000</v>
      </c>
    </row>
    <row r="78" spans="1:6" s="5" customFormat="1" ht="24" x14ac:dyDescent="0.3">
      <c r="A78" s="42" t="s">
        <v>12</v>
      </c>
      <c r="B78" s="43" t="s">
        <v>172</v>
      </c>
      <c r="C78" s="43" t="s">
        <v>13</v>
      </c>
      <c r="D78" s="73">
        <v>60000</v>
      </c>
      <c r="E78" s="86" t="s">
        <v>178</v>
      </c>
      <c r="F78" s="73">
        <v>65000</v>
      </c>
    </row>
    <row r="79" spans="1:6" ht="34.200000000000003" x14ac:dyDescent="0.3">
      <c r="A79" s="18" t="s">
        <v>24</v>
      </c>
      <c r="B79" s="29" t="s">
        <v>91</v>
      </c>
      <c r="C79" s="12"/>
      <c r="D79" s="67">
        <f>SUM(D80,D83)</f>
        <v>10535000</v>
      </c>
      <c r="E79" s="85" t="s">
        <v>170</v>
      </c>
      <c r="F79" s="67">
        <f>SUM(F80,F83)</f>
        <v>10535000</v>
      </c>
    </row>
    <row r="80" spans="1:6" ht="36" x14ac:dyDescent="0.3">
      <c r="A80" s="13" t="s">
        <v>25</v>
      </c>
      <c r="B80" s="16" t="s">
        <v>92</v>
      </c>
      <c r="C80" s="11"/>
      <c r="D80" s="68">
        <f>D81</f>
        <v>35000</v>
      </c>
      <c r="E80" s="86" t="s">
        <v>170</v>
      </c>
      <c r="F80" s="68">
        <f>F81</f>
        <v>35000</v>
      </c>
    </row>
    <row r="81" spans="1:6" ht="24" x14ac:dyDescent="0.3">
      <c r="A81" s="13" t="s">
        <v>10</v>
      </c>
      <c r="B81" s="16" t="s">
        <v>92</v>
      </c>
      <c r="C81" s="11" t="s">
        <v>11</v>
      </c>
      <c r="D81" s="68">
        <f>D82</f>
        <v>35000</v>
      </c>
      <c r="E81" s="86" t="s">
        <v>170</v>
      </c>
      <c r="F81" s="68">
        <f>F82</f>
        <v>35000</v>
      </c>
    </row>
    <row r="82" spans="1:6" s="5" customFormat="1" ht="24" x14ac:dyDescent="0.3">
      <c r="A82" s="15" t="s">
        <v>12</v>
      </c>
      <c r="B82" s="16" t="s">
        <v>92</v>
      </c>
      <c r="C82" s="16" t="s">
        <v>13</v>
      </c>
      <c r="D82" s="68">
        <v>35000</v>
      </c>
      <c r="E82" s="86" t="s">
        <v>170</v>
      </c>
      <c r="F82" s="68">
        <v>35000</v>
      </c>
    </row>
    <row r="83" spans="1:6" ht="24" x14ac:dyDescent="0.3">
      <c r="A83" s="15" t="s">
        <v>151</v>
      </c>
      <c r="B83" s="16" t="s">
        <v>164</v>
      </c>
      <c r="C83" s="16"/>
      <c r="D83" s="71">
        <f>D84</f>
        <v>10500000</v>
      </c>
      <c r="E83" s="86" t="s">
        <v>170</v>
      </c>
      <c r="F83" s="71">
        <f>F84</f>
        <v>10500000</v>
      </c>
    </row>
    <row r="84" spans="1:6" ht="24" x14ac:dyDescent="0.3">
      <c r="A84" s="15" t="s">
        <v>10</v>
      </c>
      <c r="B84" s="16" t="s">
        <v>164</v>
      </c>
      <c r="C84" s="16" t="s">
        <v>11</v>
      </c>
      <c r="D84" s="71">
        <f>D85</f>
        <v>10500000</v>
      </c>
      <c r="E84" s="86" t="s">
        <v>170</v>
      </c>
      <c r="F84" s="71">
        <f>F85</f>
        <v>10500000</v>
      </c>
    </row>
    <row r="85" spans="1:6" ht="24" x14ac:dyDescent="0.3">
      <c r="A85" s="15" t="s">
        <v>12</v>
      </c>
      <c r="B85" s="16" t="s">
        <v>164</v>
      </c>
      <c r="C85" s="16" t="s">
        <v>13</v>
      </c>
      <c r="D85" s="71">
        <v>10500000</v>
      </c>
      <c r="E85" s="86" t="s">
        <v>170</v>
      </c>
      <c r="F85" s="71">
        <v>10500000</v>
      </c>
    </row>
    <row r="86" spans="1:6" s="5" customFormat="1" ht="34.200000000000003" x14ac:dyDescent="0.3">
      <c r="A86" s="7" t="s">
        <v>59</v>
      </c>
      <c r="B86" s="30" t="s">
        <v>93</v>
      </c>
      <c r="C86" s="8"/>
      <c r="D86" s="65">
        <f>SUM(D87,D90)</f>
        <v>130000</v>
      </c>
      <c r="E86" s="85" t="s">
        <v>170</v>
      </c>
      <c r="F86" s="65">
        <f>SUM(F87,F90)</f>
        <v>130000</v>
      </c>
    </row>
    <row r="87" spans="1:6" ht="24" x14ac:dyDescent="0.3">
      <c r="A87" s="9" t="s">
        <v>100</v>
      </c>
      <c r="B87" s="31" t="s">
        <v>114</v>
      </c>
      <c r="C87" s="10"/>
      <c r="D87" s="66">
        <f>D88</f>
        <v>100000</v>
      </c>
      <c r="E87" s="86" t="s">
        <v>170</v>
      </c>
      <c r="F87" s="66">
        <f>F88</f>
        <v>100000</v>
      </c>
    </row>
    <row r="88" spans="1:6" ht="24" x14ac:dyDescent="0.3">
      <c r="A88" s="9" t="s">
        <v>38</v>
      </c>
      <c r="B88" s="31" t="s">
        <v>114</v>
      </c>
      <c r="C88" s="10" t="s">
        <v>39</v>
      </c>
      <c r="D88" s="66">
        <f>D89</f>
        <v>100000</v>
      </c>
      <c r="E88" s="86" t="s">
        <v>170</v>
      </c>
      <c r="F88" s="66">
        <f>F89</f>
        <v>100000</v>
      </c>
    </row>
    <row r="89" spans="1:6" s="5" customFormat="1" x14ac:dyDescent="0.3">
      <c r="A89" s="9" t="s">
        <v>52</v>
      </c>
      <c r="B89" s="31" t="s">
        <v>114</v>
      </c>
      <c r="C89" s="10" t="s">
        <v>53</v>
      </c>
      <c r="D89" s="66">
        <v>100000</v>
      </c>
      <c r="E89" s="86" t="s">
        <v>170</v>
      </c>
      <c r="F89" s="66">
        <v>100000</v>
      </c>
    </row>
    <row r="90" spans="1:6" x14ac:dyDescent="0.3">
      <c r="A90" s="9" t="s">
        <v>96</v>
      </c>
      <c r="B90" s="31" t="s">
        <v>115</v>
      </c>
      <c r="C90" s="10"/>
      <c r="D90" s="66">
        <v>30000</v>
      </c>
      <c r="E90" s="86" t="s">
        <v>170</v>
      </c>
      <c r="F90" s="66">
        <v>30000</v>
      </c>
    </row>
    <row r="91" spans="1:6" ht="24" x14ac:dyDescent="0.3">
      <c r="A91" s="9" t="s">
        <v>10</v>
      </c>
      <c r="B91" s="31" t="s">
        <v>115</v>
      </c>
      <c r="C91" s="10" t="s">
        <v>11</v>
      </c>
      <c r="D91" s="66">
        <v>30000</v>
      </c>
      <c r="E91" s="86" t="s">
        <v>170</v>
      </c>
      <c r="F91" s="66">
        <v>30000</v>
      </c>
    </row>
    <row r="92" spans="1:6" s="4" customFormat="1" ht="24" x14ac:dyDescent="0.3">
      <c r="A92" s="32" t="s">
        <v>12</v>
      </c>
      <c r="B92" s="33" t="s">
        <v>115</v>
      </c>
      <c r="C92" s="34" t="s">
        <v>13</v>
      </c>
      <c r="D92" s="74">
        <v>30000</v>
      </c>
      <c r="E92" s="86" t="s">
        <v>170</v>
      </c>
      <c r="F92" s="74">
        <v>30000</v>
      </c>
    </row>
    <row r="93" spans="1:6" s="5" customFormat="1" ht="22.8" x14ac:dyDescent="0.3">
      <c r="A93" s="7" t="s">
        <v>51</v>
      </c>
      <c r="B93" s="35" t="s">
        <v>95</v>
      </c>
      <c r="C93" s="8"/>
      <c r="D93" s="65">
        <f>SUM(D94,D97,D100)</f>
        <v>19061485</v>
      </c>
      <c r="E93" s="85" t="s">
        <v>170</v>
      </c>
      <c r="F93" s="65">
        <f>SUM(F94,F97,F100)</f>
        <v>19061485</v>
      </c>
    </row>
    <row r="94" spans="1:6" ht="24" x14ac:dyDescent="0.3">
      <c r="A94" s="9" t="s">
        <v>100</v>
      </c>
      <c r="B94" s="33" t="s">
        <v>97</v>
      </c>
      <c r="C94" s="10"/>
      <c r="D94" s="68">
        <f>D95</f>
        <v>17500000</v>
      </c>
      <c r="E94" s="86" t="s">
        <v>170</v>
      </c>
      <c r="F94" s="68">
        <f>F95</f>
        <v>17500000</v>
      </c>
    </row>
    <row r="95" spans="1:6" ht="24" x14ac:dyDescent="0.3">
      <c r="A95" s="9" t="s">
        <v>38</v>
      </c>
      <c r="B95" s="33" t="s">
        <v>97</v>
      </c>
      <c r="C95" s="10" t="s">
        <v>39</v>
      </c>
      <c r="D95" s="68">
        <f>D96</f>
        <v>17500000</v>
      </c>
      <c r="E95" s="86" t="s">
        <v>170</v>
      </c>
      <c r="F95" s="68">
        <f>F96</f>
        <v>17500000</v>
      </c>
    </row>
    <row r="96" spans="1:6" x14ac:dyDescent="0.3">
      <c r="A96" s="9" t="s">
        <v>52</v>
      </c>
      <c r="B96" s="33" t="s">
        <v>97</v>
      </c>
      <c r="C96" s="10" t="s">
        <v>53</v>
      </c>
      <c r="D96" s="68">
        <v>17500000</v>
      </c>
      <c r="E96" s="86" t="s">
        <v>170</v>
      </c>
      <c r="F96" s="68">
        <v>17500000</v>
      </c>
    </row>
    <row r="97" spans="1:6" ht="24" x14ac:dyDescent="0.3">
      <c r="A97" s="9" t="s">
        <v>54</v>
      </c>
      <c r="B97" s="33" t="s">
        <v>116</v>
      </c>
      <c r="C97" s="10"/>
      <c r="D97" s="68">
        <f>D98</f>
        <v>1461485</v>
      </c>
      <c r="E97" s="86" t="s">
        <v>170</v>
      </c>
      <c r="F97" s="68">
        <f>F98</f>
        <v>1461485</v>
      </c>
    </row>
    <row r="98" spans="1:6" s="5" customFormat="1" x14ac:dyDescent="0.3">
      <c r="A98" s="9" t="s">
        <v>30</v>
      </c>
      <c r="B98" s="33" t="s">
        <v>116</v>
      </c>
      <c r="C98" s="10" t="s">
        <v>31</v>
      </c>
      <c r="D98" s="68">
        <f>D99</f>
        <v>1461485</v>
      </c>
      <c r="E98" s="86" t="s">
        <v>170</v>
      </c>
      <c r="F98" s="68">
        <f>F99</f>
        <v>1461485</v>
      </c>
    </row>
    <row r="99" spans="1:6" s="5" customFormat="1" x14ac:dyDescent="0.3">
      <c r="A99" s="9" t="s">
        <v>32</v>
      </c>
      <c r="B99" s="33" t="s">
        <v>116</v>
      </c>
      <c r="C99" s="10" t="s">
        <v>33</v>
      </c>
      <c r="D99" s="68">
        <v>1461485</v>
      </c>
      <c r="E99" s="86" t="s">
        <v>170</v>
      </c>
      <c r="F99" s="68">
        <v>1461485</v>
      </c>
    </row>
    <row r="100" spans="1:6" ht="24" x14ac:dyDescent="0.3">
      <c r="A100" s="9" t="s">
        <v>55</v>
      </c>
      <c r="B100" s="33" t="s">
        <v>117</v>
      </c>
      <c r="C100" s="10"/>
      <c r="D100" s="68">
        <v>100000</v>
      </c>
      <c r="E100" s="86" t="s">
        <v>170</v>
      </c>
      <c r="F100" s="68">
        <v>100000</v>
      </c>
    </row>
    <row r="101" spans="1:6" x14ac:dyDescent="0.3">
      <c r="A101" s="9" t="s">
        <v>30</v>
      </c>
      <c r="B101" s="33" t="s">
        <v>117</v>
      </c>
      <c r="C101" s="10" t="s">
        <v>31</v>
      </c>
      <c r="D101" s="68">
        <v>100000</v>
      </c>
      <c r="E101" s="86" t="s">
        <v>170</v>
      </c>
      <c r="F101" s="68">
        <v>100000</v>
      </c>
    </row>
    <row r="102" spans="1:6" x14ac:dyDescent="0.3">
      <c r="A102" s="9" t="s">
        <v>32</v>
      </c>
      <c r="B102" s="33" t="s">
        <v>117</v>
      </c>
      <c r="C102" s="10" t="s">
        <v>33</v>
      </c>
      <c r="D102" s="68">
        <v>100000</v>
      </c>
      <c r="E102" s="86" t="s">
        <v>170</v>
      </c>
      <c r="F102" s="68">
        <v>100000</v>
      </c>
    </row>
    <row r="103" spans="1:6" ht="34.200000000000003" x14ac:dyDescent="0.3">
      <c r="A103" s="7" t="s">
        <v>42</v>
      </c>
      <c r="B103" s="35" t="s">
        <v>98</v>
      </c>
      <c r="C103" s="8"/>
      <c r="D103" s="65">
        <f>D104</f>
        <v>30000</v>
      </c>
      <c r="E103" s="85" t="s">
        <v>170</v>
      </c>
      <c r="F103" s="65">
        <f>F104</f>
        <v>30000</v>
      </c>
    </row>
    <row r="104" spans="1:6" x14ac:dyDescent="0.3">
      <c r="A104" s="36" t="s">
        <v>141</v>
      </c>
      <c r="B104" s="37" t="s">
        <v>142</v>
      </c>
      <c r="C104" s="38"/>
      <c r="D104" s="68">
        <f>D105</f>
        <v>30000</v>
      </c>
      <c r="E104" s="86" t="s">
        <v>170</v>
      </c>
      <c r="F104" s="68">
        <f>F105</f>
        <v>30000</v>
      </c>
    </row>
    <row r="105" spans="1:6" x14ac:dyDescent="0.3">
      <c r="A105" s="36" t="s">
        <v>26</v>
      </c>
      <c r="B105" s="37" t="s">
        <v>142</v>
      </c>
      <c r="C105" s="38" t="s">
        <v>27</v>
      </c>
      <c r="D105" s="68">
        <f>D106</f>
        <v>30000</v>
      </c>
      <c r="E105" s="86" t="s">
        <v>170</v>
      </c>
      <c r="F105" s="68">
        <f>F106</f>
        <v>30000</v>
      </c>
    </row>
    <row r="106" spans="1:6" ht="24" x14ac:dyDescent="0.3">
      <c r="A106" s="36" t="s">
        <v>28</v>
      </c>
      <c r="B106" s="39" t="s">
        <v>142</v>
      </c>
      <c r="C106" s="40" t="s">
        <v>29</v>
      </c>
      <c r="D106" s="68">
        <v>30000</v>
      </c>
      <c r="E106" s="86" t="s">
        <v>170</v>
      </c>
      <c r="F106" s="68">
        <v>30000</v>
      </c>
    </row>
    <row r="107" spans="1:6" s="5" customFormat="1" ht="22.8" x14ac:dyDescent="0.3">
      <c r="A107" s="106" t="s">
        <v>46</v>
      </c>
      <c r="B107" s="107" t="s">
        <v>68</v>
      </c>
      <c r="C107" s="108"/>
      <c r="D107" s="109">
        <f>SUM(D108)</f>
        <v>1200000</v>
      </c>
      <c r="E107" s="110" t="s">
        <v>192</v>
      </c>
      <c r="F107" s="109">
        <f>SUM(F108)</f>
        <v>1643250</v>
      </c>
    </row>
    <row r="108" spans="1:6" x14ac:dyDescent="0.3">
      <c r="A108" s="111" t="s">
        <v>143</v>
      </c>
      <c r="B108" s="112" t="s">
        <v>144</v>
      </c>
      <c r="C108" s="113"/>
      <c r="D108" s="114">
        <f>D109</f>
        <v>1200000</v>
      </c>
      <c r="E108" s="104" t="s">
        <v>192</v>
      </c>
      <c r="F108" s="114">
        <f>F109</f>
        <v>1643250</v>
      </c>
    </row>
    <row r="109" spans="1:6" x14ac:dyDescent="0.3">
      <c r="A109" s="101" t="s">
        <v>26</v>
      </c>
      <c r="B109" s="112" t="s">
        <v>144</v>
      </c>
      <c r="C109" s="113" t="s">
        <v>27</v>
      </c>
      <c r="D109" s="114">
        <f>D110</f>
        <v>1200000</v>
      </c>
      <c r="E109" s="104" t="s">
        <v>192</v>
      </c>
      <c r="F109" s="114">
        <f>F110</f>
        <v>1643250</v>
      </c>
    </row>
    <row r="110" spans="1:6" ht="24" x14ac:dyDescent="0.3">
      <c r="A110" s="101" t="s">
        <v>28</v>
      </c>
      <c r="B110" s="112" t="s">
        <v>144</v>
      </c>
      <c r="C110" s="113" t="s">
        <v>29</v>
      </c>
      <c r="D110" s="114">
        <v>1200000</v>
      </c>
      <c r="E110" s="104" t="s">
        <v>192</v>
      </c>
      <c r="F110" s="114">
        <v>1643250</v>
      </c>
    </row>
    <row r="111" spans="1:6" s="5" customFormat="1" ht="34.200000000000003" x14ac:dyDescent="0.3">
      <c r="A111" s="7" t="s">
        <v>56</v>
      </c>
      <c r="B111" s="35" t="s">
        <v>69</v>
      </c>
      <c r="C111" s="8"/>
      <c r="D111" s="65">
        <f>D112</f>
        <v>400000</v>
      </c>
      <c r="E111" s="85" t="s">
        <v>170</v>
      </c>
      <c r="F111" s="65">
        <f>F112</f>
        <v>400000</v>
      </c>
    </row>
    <row r="112" spans="1:6" ht="24" x14ac:dyDescent="0.3">
      <c r="A112" s="9" t="s">
        <v>100</v>
      </c>
      <c r="B112" s="33" t="s">
        <v>118</v>
      </c>
      <c r="C112" s="10"/>
      <c r="D112" s="66">
        <f>D113</f>
        <v>400000</v>
      </c>
      <c r="E112" s="86" t="s">
        <v>170</v>
      </c>
      <c r="F112" s="66">
        <f>F113</f>
        <v>400000</v>
      </c>
    </row>
    <row r="113" spans="1:6" ht="24" x14ac:dyDescent="0.3">
      <c r="A113" s="9" t="s">
        <v>38</v>
      </c>
      <c r="B113" s="33" t="s">
        <v>118</v>
      </c>
      <c r="C113" s="10" t="s">
        <v>39</v>
      </c>
      <c r="D113" s="66">
        <f>D114</f>
        <v>400000</v>
      </c>
      <c r="E113" s="86" t="s">
        <v>170</v>
      </c>
      <c r="F113" s="66">
        <f>F114</f>
        <v>400000</v>
      </c>
    </row>
    <row r="114" spans="1:6" x14ac:dyDescent="0.3">
      <c r="A114" s="9" t="s">
        <v>52</v>
      </c>
      <c r="B114" s="33" t="s">
        <v>118</v>
      </c>
      <c r="C114" s="10" t="s">
        <v>53</v>
      </c>
      <c r="D114" s="66">
        <v>400000</v>
      </c>
      <c r="E114" s="86" t="s">
        <v>170</v>
      </c>
      <c r="F114" s="66">
        <v>400000</v>
      </c>
    </row>
    <row r="115" spans="1:6" ht="34.200000000000003" x14ac:dyDescent="0.3">
      <c r="A115" s="41" t="s">
        <v>37</v>
      </c>
      <c r="B115" s="35" t="s">
        <v>99</v>
      </c>
      <c r="C115" s="8"/>
      <c r="D115" s="65">
        <v>1000000</v>
      </c>
      <c r="E115" s="85" t="s">
        <v>170</v>
      </c>
      <c r="F115" s="65">
        <v>1000000</v>
      </c>
    </row>
    <row r="116" spans="1:6" ht="25.8" customHeight="1" x14ac:dyDescent="0.3">
      <c r="A116" s="9" t="s">
        <v>105</v>
      </c>
      <c r="B116" s="33" t="s">
        <v>119</v>
      </c>
      <c r="C116" s="31" t="s">
        <v>39</v>
      </c>
      <c r="D116" s="74">
        <v>1000000</v>
      </c>
      <c r="E116" s="86" t="s">
        <v>170</v>
      </c>
      <c r="F116" s="74">
        <v>1000000</v>
      </c>
    </row>
    <row r="117" spans="1:6" ht="24" x14ac:dyDescent="0.3">
      <c r="A117" s="32" t="s">
        <v>38</v>
      </c>
      <c r="B117" s="33" t="s">
        <v>119</v>
      </c>
      <c r="C117" s="31" t="s">
        <v>41</v>
      </c>
      <c r="D117" s="74">
        <v>1000000</v>
      </c>
      <c r="E117" s="86" t="s">
        <v>170</v>
      </c>
      <c r="F117" s="74">
        <v>1000000</v>
      </c>
    </row>
    <row r="118" spans="1:6" x14ac:dyDescent="0.3">
      <c r="A118" s="42" t="s">
        <v>40</v>
      </c>
      <c r="B118" s="43" t="s">
        <v>119</v>
      </c>
      <c r="C118" s="43" t="s">
        <v>104</v>
      </c>
      <c r="D118" s="73">
        <v>1000000</v>
      </c>
      <c r="E118" s="86" t="s">
        <v>170</v>
      </c>
      <c r="F118" s="73">
        <v>1000000</v>
      </c>
    </row>
    <row r="119" spans="1:6" ht="34.200000000000003" x14ac:dyDescent="0.3">
      <c r="A119" s="7" t="s">
        <v>47</v>
      </c>
      <c r="B119" s="30" t="s">
        <v>103</v>
      </c>
      <c r="C119" s="8"/>
      <c r="D119" s="65">
        <f>SUM(D120,D123)</f>
        <v>345000</v>
      </c>
      <c r="E119" s="85" t="s">
        <v>170</v>
      </c>
      <c r="F119" s="65">
        <f>SUM(F120,F123)</f>
        <v>345000</v>
      </c>
    </row>
    <row r="120" spans="1:6" x14ac:dyDescent="0.3">
      <c r="A120" s="9" t="s">
        <v>48</v>
      </c>
      <c r="B120" s="31" t="s">
        <v>120</v>
      </c>
      <c r="C120" s="10"/>
      <c r="D120" s="66">
        <v>300000</v>
      </c>
      <c r="E120" s="86" t="s">
        <v>170</v>
      </c>
      <c r="F120" s="66">
        <v>300000</v>
      </c>
    </row>
    <row r="121" spans="1:6" x14ac:dyDescent="0.3">
      <c r="A121" s="9" t="s">
        <v>14</v>
      </c>
      <c r="B121" s="31" t="s">
        <v>120</v>
      </c>
      <c r="C121" s="10" t="s">
        <v>15</v>
      </c>
      <c r="D121" s="66">
        <v>300000</v>
      </c>
      <c r="E121" s="86" t="s">
        <v>170</v>
      </c>
      <c r="F121" s="66">
        <v>300000</v>
      </c>
    </row>
    <row r="122" spans="1:6" x14ac:dyDescent="0.3">
      <c r="A122" s="9" t="s">
        <v>49</v>
      </c>
      <c r="B122" s="31" t="s">
        <v>120</v>
      </c>
      <c r="C122" s="10" t="s">
        <v>50</v>
      </c>
      <c r="D122" s="66">
        <v>300000</v>
      </c>
      <c r="E122" s="86" t="s">
        <v>170</v>
      </c>
      <c r="F122" s="66">
        <v>300000</v>
      </c>
    </row>
    <row r="123" spans="1:6" ht="36" x14ac:dyDescent="0.3">
      <c r="A123" s="9" t="s">
        <v>94</v>
      </c>
      <c r="B123" s="31" t="s">
        <v>121</v>
      </c>
      <c r="C123" s="10"/>
      <c r="D123" s="66">
        <f>D124</f>
        <v>45000</v>
      </c>
      <c r="E123" s="86" t="s">
        <v>170</v>
      </c>
      <c r="F123" s="66">
        <f>F124</f>
        <v>45000</v>
      </c>
    </row>
    <row r="124" spans="1:6" ht="24" x14ac:dyDescent="0.3">
      <c r="A124" s="9" t="s">
        <v>10</v>
      </c>
      <c r="B124" s="31" t="s">
        <v>121</v>
      </c>
      <c r="C124" s="10" t="s">
        <v>11</v>
      </c>
      <c r="D124" s="66">
        <f>D125</f>
        <v>45000</v>
      </c>
      <c r="E124" s="86" t="s">
        <v>170</v>
      </c>
      <c r="F124" s="66">
        <f>F125</f>
        <v>45000</v>
      </c>
    </row>
    <row r="125" spans="1:6" ht="24" x14ac:dyDescent="0.3">
      <c r="A125" s="32" t="s">
        <v>12</v>
      </c>
      <c r="B125" s="43" t="s">
        <v>121</v>
      </c>
      <c r="C125" s="34" t="s">
        <v>13</v>
      </c>
      <c r="D125" s="66">
        <v>45000</v>
      </c>
      <c r="E125" s="86" t="s">
        <v>170</v>
      </c>
      <c r="F125" s="66">
        <v>45000</v>
      </c>
    </row>
    <row r="126" spans="1:6" ht="22.8" x14ac:dyDescent="0.3">
      <c r="A126" s="62" t="s">
        <v>160</v>
      </c>
      <c r="B126" s="61" t="s">
        <v>162</v>
      </c>
      <c r="C126" s="61"/>
      <c r="D126" s="75">
        <v>1000</v>
      </c>
      <c r="E126" s="85" t="s">
        <v>170</v>
      </c>
      <c r="F126" s="75">
        <v>1000</v>
      </c>
    </row>
    <row r="127" spans="1:6" x14ac:dyDescent="0.3">
      <c r="A127" s="63" t="s">
        <v>161</v>
      </c>
      <c r="B127" s="48" t="s">
        <v>163</v>
      </c>
      <c r="C127" s="48"/>
      <c r="D127" s="71">
        <v>1000</v>
      </c>
      <c r="E127" s="86" t="s">
        <v>170</v>
      </c>
      <c r="F127" s="71">
        <v>1000</v>
      </c>
    </row>
    <row r="128" spans="1:6" ht="24" x14ac:dyDescent="0.3">
      <c r="A128" s="63" t="s">
        <v>10</v>
      </c>
      <c r="B128" s="48" t="s">
        <v>163</v>
      </c>
      <c r="C128" s="48" t="s">
        <v>11</v>
      </c>
      <c r="D128" s="71">
        <v>1000</v>
      </c>
      <c r="E128" s="86" t="s">
        <v>170</v>
      </c>
      <c r="F128" s="71">
        <v>1000</v>
      </c>
    </row>
    <row r="129" spans="1:6" ht="24" x14ac:dyDescent="0.3">
      <c r="A129" s="63" t="s">
        <v>12</v>
      </c>
      <c r="B129" s="48" t="s">
        <v>163</v>
      </c>
      <c r="C129" s="48" t="s">
        <v>13</v>
      </c>
      <c r="D129" s="71">
        <v>1000</v>
      </c>
      <c r="E129" s="86" t="s">
        <v>170</v>
      </c>
      <c r="F129" s="71">
        <v>1000</v>
      </c>
    </row>
    <row r="130" spans="1:6" ht="58.2" x14ac:dyDescent="0.3">
      <c r="A130" s="44" t="s">
        <v>128</v>
      </c>
      <c r="B130" s="45" t="s">
        <v>131</v>
      </c>
      <c r="C130" s="45"/>
      <c r="D130" s="76">
        <f>D131</f>
        <v>1500000</v>
      </c>
      <c r="E130" s="85" t="s">
        <v>170</v>
      </c>
      <c r="F130" s="76">
        <f>F131</f>
        <v>1500000</v>
      </c>
    </row>
    <row r="131" spans="1:6" ht="48" x14ac:dyDescent="0.3">
      <c r="A131" s="17" t="s">
        <v>129</v>
      </c>
      <c r="B131" s="14" t="s">
        <v>132</v>
      </c>
      <c r="C131" s="14"/>
      <c r="D131" s="69">
        <f>D132</f>
        <v>1500000</v>
      </c>
      <c r="E131" s="86" t="s">
        <v>170</v>
      </c>
      <c r="F131" s="69">
        <f>F132</f>
        <v>1500000</v>
      </c>
    </row>
    <row r="132" spans="1:6" x14ac:dyDescent="0.3">
      <c r="A132" s="46" t="s">
        <v>14</v>
      </c>
      <c r="B132" s="14" t="s">
        <v>132</v>
      </c>
      <c r="C132" s="14" t="s">
        <v>15</v>
      </c>
      <c r="D132" s="69">
        <f>D133</f>
        <v>1500000</v>
      </c>
      <c r="E132" s="86" t="s">
        <v>170</v>
      </c>
      <c r="F132" s="69">
        <f>F133</f>
        <v>1500000</v>
      </c>
    </row>
    <row r="133" spans="1:6" ht="36" x14ac:dyDescent="0.3">
      <c r="A133" s="46" t="s">
        <v>130</v>
      </c>
      <c r="B133" s="14" t="s">
        <v>132</v>
      </c>
      <c r="C133" s="14" t="s">
        <v>133</v>
      </c>
      <c r="D133" s="69">
        <v>1500000</v>
      </c>
      <c r="E133" s="86" t="s">
        <v>170</v>
      </c>
      <c r="F133" s="69">
        <v>1500000</v>
      </c>
    </row>
    <row r="134" spans="1:6" ht="34.200000000000003" x14ac:dyDescent="0.3">
      <c r="A134" s="88" t="s">
        <v>182</v>
      </c>
      <c r="B134" s="61" t="s">
        <v>183</v>
      </c>
      <c r="C134" s="89"/>
      <c r="D134" s="76">
        <v>1000</v>
      </c>
      <c r="E134" s="85" t="s">
        <v>170</v>
      </c>
      <c r="F134" s="76">
        <v>1000</v>
      </c>
    </row>
    <row r="135" spans="1:6" ht="36" x14ac:dyDescent="0.3">
      <c r="A135" s="36" t="s">
        <v>94</v>
      </c>
      <c r="B135" s="48" t="s">
        <v>184</v>
      </c>
      <c r="C135" s="87"/>
      <c r="D135" s="69">
        <v>1000</v>
      </c>
      <c r="E135" s="86" t="s">
        <v>170</v>
      </c>
      <c r="F135" s="69">
        <v>1000</v>
      </c>
    </row>
    <row r="136" spans="1:6" ht="24" x14ac:dyDescent="0.3">
      <c r="A136" s="36" t="s">
        <v>10</v>
      </c>
      <c r="B136" s="48" t="s">
        <v>184</v>
      </c>
      <c r="C136" s="87" t="s">
        <v>11</v>
      </c>
      <c r="D136" s="69">
        <v>1000</v>
      </c>
      <c r="E136" s="86" t="s">
        <v>170</v>
      </c>
      <c r="F136" s="69">
        <v>1000</v>
      </c>
    </row>
    <row r="137" spans="1:6" ht="24" x14ac:dyDescent="0.3">
      <c r="A137" s="36" t="s">
        <v>12</v>
      </c>
      <c r="B137" s="48" t="s">
        <v>184</v>
      </c>
      <c r="C137" s="90" t="s">
        <v>13</v>
      </c>
      <c r="D137" s="69">
        <v>1000</v>
      </c>
      <c r="E137" s="86" t="s">
        <v>170</v>
      </c>
      <c r="F137" s="69">
        <v>1000</v>
      </c>
    </row>
    <row r="138" spans="1:6" ht="34.200000000000003" x14ac:dyDescent="0.3">
      <c r="A138" s="47" t="s">
        <v>136</v>
      </c>
      <c r="B138" s="45" t="s">
        <v>137</v>
      </c>
      <c r="C138" s="45"/>
      <c r="D138" s="76">
        <f>SUM(D139,D142)</f>
        <v>6320000</v>
      </c>
      <c r="E138" s="85" t="s">
        <v>193</v>
      </c>
      <c r="F138" s="76">
        <f>SUM(F139,F142)</f>
        <v>6945161.4400000004</v>
      </c>
    </row>
    <row r="139" spans="1:6" ht="36" x14ac:dyDescent="0.3">
      <c r="A139" s="79" t="s">
        <v>173</v>
      </c>
      <c r="B139" s="80" t="s">
        <v>174</v>
      </c>
      <c r="C139" s="80"/>
      <c r="D139" s="84">
        <f>D140</f>
        <v>20000</v>
      </c>
      <c r="E139" s="86" t="s">
        <v>170</v>
      </c>
      <c r="F139" s="84">
        <f>F140</f>
        <v>20000</v>
      </c>
    </row>
    <row r="140" spans="1:6" ht="24" x14ac:dyDescent="0.3">
      <c r="A140" s="81" t="s">
        <v>10</v>
      </c>
      <c r="B140" s="80" t="s">
        <v>174</v>
      </c>
      <c r="C140" s="80" t="s">
        <v>11</v>
      </c>
      <c r="D140" s="84">
        <f>D141</f>
        <v>20000</v>
      </c>
      <c r="E140" s="86" t="s">
        <v>170</v>
      </c>
      <c r="F140" s="84">
        <f>F141</f>
        <v>20000</v>
      </c>
    </row>
    <row r="141" spans="1:6" ht="24" x14ac:dyDescent="0.3">
      <c r="A141" s="81" t="s">
        <v>12</v>
      </c>
      <c r="B141" s="80" t="s">
        <v>174</v>
      </c>
      <c r="C141" s="80" t="s">
        <v>13</v>
      </c>
      <c r="D141" s="84">
        <v>20000</v>
      </c>
      <c r="E141" s="86" t="s">
        <v>170</v>
      </c>
      <c r="F141" s="84">
        <v>20000</v>
      </c>
    </row>
    <row r="142" spans="1:6" ht="36" x14ac:dyDescent="0.3">
      <c r="A142" s="115" t="s">
        <v>156</v>
      </c>
      <c r="B142" s="116" t="s">
        <v>157</v>
      </c>
      <c r="C142" s="103"/>
      <c r="D142" s="117">
        <f>D143</f>
        <v>6300000</v>
      </c>
      <c r="E142" s="104" t="s">
        <v>193</v>
      </c>
      <c r="F142" s="117">
        <f>F143</f>
        <v>6925161.4400000004</v>
      </c>
    </row>
    <row r="143" spans="1:6" ht="24" x14ac:dyDescent="0.3">
      <c r="A143" s="101" t="s">
        <v>10</v>
      </c>
      <c r="B143" s="116" t="s">
        <v>157</v>
      </c>
      <c r="C143" s="103" t="s">
        <v>11</v>
      </c>
      <c r="D143" s="117">
        <f>D144</f>
        <v>6300000</v>
      </c>
      <c r="E143" s="104" t="s">
        <v>193</v>
      </c>
      <c r="F143" s="117">
        <f>F144</f>
        <v>6925161.4400000004</v>
      </c>
    </row>
    <row r="144" spans="1:6" ht="24" x14ac:dyDescent="0.3">
      <c r="A144" s="101" t="s">
        <v>12</v>
      </c>
      <c r="B144" s="116" t="s">
        <v>158</v>
      </c>
      <c r="C144" s="103" t="s">
        <v>13</v>
      </c>
      <c r="D144" s="117">
        <v>6300000</v>
      </c>
      <c r="E144" s="104" t="s">
        <v>193</v>
      </c>
      <c r="F144" s="117">
        <v>6925161.4400000004</v>
      </c>
    </row>
    <row r="145" spans="1:6" ht="44.4" customHeight="1" x14ac:dyDescent="0.3">
      <c r="A145" s="47" t="s">
        <v>134</v>
      </c>
      <c r="B145" s="45" t="s">
        <v>135</v>
      </c>
      <c r="C145" s="45"/>
      <c r="D145" s="76">
        <f>D146</f>
        <v>100000</v>
      </c>
      <c r="E145" s="85" t="s">
        <v>170</v>
      </c>
      <c r="F145" s="76">
        <f>F146</f>
        <v>100000</v>
      </c>
    </row>
    <row r="146" spans="1:6" ht="48" x14ac:dyDescent="0.3">
      <c r="A146" s="49" t="s">
        <v>175</v>
      </c>
      <c r="B146" s="39" t="s">
        <v>147</v>
      </c>
      <c r="C146" s="39"/>
      <c r="D146" s="69">
        <f>D147</f>
        <v>100000</v>
      </c>
      <c r="E146" s="86" t="s">
        <v>170</v>
      </c>
      <c r="F146" s="69">
        <f>F147</f>
        <v>100000</v>
      </c>
    </row>
    <row r="147" spans="1:6" ht="48" x14ac:dyDescent="0.3">
      <c r="A147" s="50" t="s">
        <v>145</v>
      </c>
      <c r="B147" s="39" t="s">
        <v>147</v>
      </c>
      <c r="C147" s="39" t="s">
        <v>15</v>
      </c>
      <c r="D147" s="69">
        <f>D148</f>
        <v>100000</v>
      </c>
      <c r="E147" s="86" t="s">
        <v>170</v>
      </c>
      <c r="F147" s="69">
        <f>F148</f>
        <v>100000</v>
      </c>
    </row>
    <row r="148" spans="1:6" x14ac:dyDescent="0.3">
      <c r="A148" s="50" t="s">
        <v>146</v>
      </c>
      <c r="B148" s="39" t="s">
        <v>147</v>
      </c>
      <c r="C148" s="39" t="s">
        <v>133</v>
      </c>
      <c r="D148" s="69">
        <v>100000</v>
      </c>
      <c r="E148" s="86" t="s">
        <v>170</v>
      </c>
      <c r="F148" s="69">
        <v>100000</v>
      </c>
    </row>
    <row r="149" spans="1:6" ht="22.8" x14ac:dyDescent="0.3">
      <c r="A149" s="51" t="s">
        <v>43</v>
      </c>
      <c r="B149" s="52" t="s">
        <v>108</v>
      </c>
      <c r="C149" s="52"/>
      <c r="D149" s="70">
        <f>SUM(D150,D153)</f>
        <v>335220</v>
      </c>
      <c r="E149" s="85" t="s">
        <v>170</v>
      </c>
      <c r="F149" s="70">
        <f>SUM(F150,F153)</f>
        <v>335220</v>
      </c>
    </row>
    <row r="150" spans="1:6" ht="24" x14ac:dyDescent="0.3">
      <c r="A150" s="9" t="s">
        <v>44</v>
      </c>
      <c r="B150" s="43" t="s">
        <v>109</v>
      </c>
      <c r="C150" s="53"/>
      <c r="D150" s="77">
        <v>101400</v>
      </c>
      <c r="E150" s="86" t="s">
        <v>170</v>
      </c>
      <c r="F150" s="77">
        <v>101400</v>
      </c>
    </row>
    <row r="151" spans="1:6" ht="48" x14ac:dyDescent="0.3">
      <c r="A151" s="9" t="s">
        <v>6</v>
      </c>
      <c r="B151" s="43" t="s">
        <v>109</v>
      </c>
      <c r="C151" s="10" t="s">
        <v>7</v>
      </c>
      <c r="D151" s="68">
        <v>101400</v>
      </c>
      <c r="E151" s="86" t="s">
        <v>170</v>
      </c>
      <c r="F151" s="68">
        <v>101400</v>
      </c>
    </row>
    <row r="152" spans="1:6" ht="24" x14ac:dyDescent="0.3">
      <c r="A152" s="9" t="s">
        <v>8</v>
      </c>
      <c r="B152" s="43" t="s">
        <v>109</v>
      </c>
      <c r="C152" s="10" t="s">
        <v>9</v>
      </c>
      <c r="D152" s="68">
        <v>101400</v>
      </c>
      <c r="E152" s="86" t="s">
        <v>170</v>
      </c>
      <c r="F152" s="68">
        <v>101400</v>
      </c>
    </row>
    <row r="153" spans="1:6" x14ac:dyDescent="0.3">
      <c r="A153" s="9" t="s">
        <v>45</v>
      </c>
      <c r="B153" s="43" t="s">
        <v>110</v>
      </c>
      <c r="C153" s="10"/>
      <c r="D153" s="68">
        <f>D155+D157</f>
        <v>233820</v>
      </c>
      <c r="E153" s="86" t="s">
        <v>170</v>
      </c>
      <c r="F153" s="68">
        <f>F155+F157</f>
        <v>233820</v>
      </c>
    </row>
    <row r="154" spans="1:6" ht="48" x14ac:dyDescent="0.3">
      <c r="A154" s="9" t="s">
        <v>6</v>
      </c>
      <c r="B154" s="43" t="s">
        <v>110</v>
      </c>
      <c r="C154" s="10" t="s">
        <v>7</v>
      </c>
      <c r="D154" s="68">
        <f>D155</f>
        <v>229320</v>
      </c>
      <c r="E154" s="86" t="s">
        <v>170</v>
      </c>
      <c r="F154" s="68">
        <f>F155</f>
        <v>229320</v>
      </c>
    </row>
    <row r="155" spans="1:6" ht="24" x14ac:dyDescent="0.3">
      <c r="A155" s="9" t="s">
        <v>8</v>
      </c>
      <c r="B155" s="43" t="s">
        <v>110</v>
      </c>
      <c r="C155" s="10" t="s">
        <v>9</v>
      </c>
      <c r="D155" s="68">
        <v>229320</v>
      </c>
      <c r="E155" s="86" t="s">
        <v>170</v>
      </c>
      <c r="F155" s="68">
        <v>229320</v>
      </c>
    </row>
    <row r="156" spans="1:6" ht="24" x14ac:dyDescent="0.3">
      <c r="A156" s="9" t="s">
        <v>152</v>
      </c>
      <c r="B156" s="59" t="s">
        <v>110</v>
      </c>
      <c r="C156" s="10" t="s">
        <v>11</v>
      </c>
      <c r="D156" s="68">
        <f>D157</f>
        <v>4500</v>
      </c>
      <c r="E156" s="86" t="s">
        <v>170</v>
      </c>
      <c r="F156" s="68">
        <f>F157</f>
        <v>4500</v>
      </c>
    </row>
    <row r="157" spans="1:6" ht="24" x14ac:dyDescent="0.3">
      <c r="A157" s="9" t="s">
        <v>12</v>
      </c>
      <c r="B157" s="58" t="s">
        <v>110</v>
      </c>
      <c r="C157" s="10" t="s">
        <v>13</v>
      </c>
      <c r="D157" s="68">
        <v>4500</v>
      </c>
      <c r="E157" s="86" t="s">
        <v>170</v>
      </c>
      <c r="F157" s="68">
        <v>4500</v>
      </c>
    </row>
    <row r="158" spans="1:6" ht="22.8" x14ac:dyDescent="0.3">
      <c r="A158" s="7" t="s">
        <v>154</v>
      </c>
      <c r="B158" s="60" t="s">
        <v>153</v>
      </c>
      <c r="C158" s="8"/>
      <c r="D158" s="67">
        <f>SUM(D159,D162)</f>
        <v>586049</v>
      </c>
      <c r="E158" s="85" t="s">
        <v>170</v>
      </c>
      <c r="F158" s="67">
        <f>SUM(F159,F162)</f>
        <v>586049</v>
      </c>
    </row>
    <row r="159" spans="1:6" ht="24" x14ac:dyDescent="0.3">
      <c r="A159" s="9" t="s">
        <v>61</v>
      </c>
      <c r="B159" s="11" t="s">
        <v>148</v>
      </c>
      <c r="C159" s="11"/>
      <c r="D159" s="68">
        <f>D160</f>
        <v>129147</v>
      </c>
      <c r="E159" s="86" t="s">
        <v>170</v>
      </c>
      <c r="F159" s="68">
        <f>F160</f>
        <v>129147</v>
      </c>
    </row>
    <row r="160" spans="1:6" x14ac:dyDescent="0.3">
      <c r="A160" s="9" t="s">
        <v>30</v>
      </c>
      <c r="B160" s="11" t="s">
        <v>148</v>
      </c>
      <c r="C160" s="11" t="s">
        <v>31</v>
      </c>
      <c r="D160" s="68">
        <f>D161</f>
        <v>129147</v>
      </c>
      <c r="E160" s="86" t="s">
        <v>170</v>
      </c>
      <c r="F160" s="68">
        <f>F161</f>
        <v>129147</v>
      </c>
    </row>
    <row r="161" spans="1:6" x14ac:dyDescent="0.3">
      <c r="A161" s="9" t="s">
        <v>32</v>
      </c>
      <c r="B161" s="11" t="s">
        <v>148</v>
      </c>
      <c r="C161" s="11" t="s">
        <v>33</v>
      </c>
      <c r="D161" s="68">
        <v>129147</v>
      </c>
      <c r="E161" s="86" t="s">
        <v>170</v>
      </c>
      <c r="F161" s="68">
        <v>129147</v>
      </c>
    </row>
    <row r="162" spans="1:6" ht="24" x14ac:dyDescent="0.3">
      <c r="A162" s="9" t="s">
        <v>62</v>
      </c>
      <c r="B162" s="11" t="s">
        <v>149</v>
      </c>
      <c r="C162" s="11"/>
      <c r="D162" s="68">
        <f>D163</f>
        <v>456902</v>
      </c>
      <c r="E162" s="86" t="s">
        <v>170</v>
      </c>
      <c r="F162" s="68">
        <f>F163</f>
        <v>456902</v>
      </c>
    </row>
    <row r="163" spans="1:6" x14ac:dyDescent="0.3">
      <c r="A163" s="9" t="s">
        <v>30</v>
      </c>
      <c r="B163" s="11" t="s">
        <v>149</v>
      </c>
      <c r="C163" s="11" t="s">
        <v>31</v>
      </c>
      <c r="D163" s="68">
        <f>D164</f>
        <v>456902</v>
      </c>
      <c r="E163" s="86" t="s">
        <v>170</v>
      </c>
      <c r="F163" s="68">
        <f>F164</f>
        <v>456902</v>
      </c>
    </row>
    <row r="164" spans="1:6" x14ac:dyDescent="0.3">
      <c r="A164" s="9" t="s">
        <v>32</v>
      </c>
      <c r="B164" s="11" t="s">
        <v>149</v>
      </c>
      <c r="C164" s="11" t="s">
        <v>33</v>
      </c>
      <c r="D164" s="68">
        <v>456902</v>
      </c>
      <c r="E164" s="86" t="s">
        <v>170</v>
      </c>
      <c r="F164" s="68">
        <v>456902</v>
      </c>
    </row>
    <row r="165" spans="1:6" ht="22.8" x14ac:dyDescent="0.3">
      <c r="A165" s="7" t="s">
        <v>64</v>
      </c>
      <c r="B165" s="8" t="s">
        <v>111</v>
      </c>
      <c r="C165" s="8"/>
      <c r="D165" s="65">
        <f>D166</f>
        <v>1355200</v>
      </c>
      <c r="E165" s="85" t="s">
        <v>170</v>
      </c>
      <c r="F165" s="65">
        <f>F166</f>
        <v>1355200</v>
      </c>
    </row>
    <row r="166" spans="1:6" x14ac:dyDescent="0.3">
      <c r="A166" s="9" t="s">
        <v>63</v>
      </c>
      <c r="B166" s="10" t="s">
        <v>112</v>
      </c>
      <c r="C166" s="10"/>
      <c r="D166" s="66">
        <f>D167</f>
        <v>1355200</v>
      </c>
      <c r="E166" s="86" t="s">
        <v>170</v>
      </c>
      <c r="F166" s="66">
        <f>F167</f>
        <v>1355200</v>
      </c>
    </row>
    <row r="167" spans="1:6" ht="24" x14ac:dyDescent="0.3">
      <c r="A167" s="9" t="s">
        <v>65</v>
      </c>
      <c r="B167" s="10" t="s">
        <v>113</v>
      </c>
      <c r="C167" s="10"/>
      <c r="D167" s="68">
        <f>SUM(D169,D171)</f>
        <v>1355200</v>
      </c>
      <c r="E167" s="86" t="s">
        <v>170</v>
      </c>
      <c r="F167" s="68">
        <f>SUM(F169,F171)</f>
        <v>1355200</v>
      </c>
    </row>
    <row r="168" spans="1:6" ht="48" x14ac:dyDescent="0.3">
      <c r="A168" s="9" t="s">
        <v>6</v>
      </c>
      <c r="B168" s="10" t="s">
        <v>113</v>
      </c>
      <c r="C168" s="54" t="s">
        <v>7</v>
      </c>
      <c r="D168" s="68">
        <f>D169</f>
        <v>845677</v>
      </c>
      <c r="E168" s="86" t="s">
        <v>170</v>
      </c>
      <c r="F168" s="68">
        <f>F169</f>
        <v>845677</v>
      </c>
    </row>
    <row r="169" spans="1:6" ht="24" x14ac:dyDescent="0.3">
      <c r="A169" s="9" t="s">
        <v>8</v>
      </c>
      <c r="B169" s="10" t="s">
        <v>113</v>
      </c>
      <c r="C169" s="54" t="s">
        <v>9</v>
      </c>
      <c r="D169" s="68">
        <v>845677</v>
      </c>
      <c r="E169" s="86" t="s">
        <v>170</v>
      </c>
      <c r="F169" s="68">
        <v>845677</v>
      </c>
    </row>
    <row r="170" spans="1:6" ht="24" x14ac:dyDescent="0.3">
      <c r="A170" s="9" t="s">
        <v>10</v>
      </c>
      <c r="B170" s="10" t="s">
        <v>113</v>
      </c>
      <c r="C170" s="54" t="s">
        <v>11</v>
      </c>
      <c r="D170" s="68">
        <f>D171</f>
        <v>509523</v>
      </c>
      <c r="E170" s="86" t="s">
        <v>170</v>
      </c>
      <c r="F170" s="68">
        <f>F171</f>
        <v>509523</v>
      </c>
    </row>
    <row r="171" spans="1:6" ht="24" x14ac:dyDescent="0.3">
      <c r="A171" s="9" t="s">
        <v>12</v>
      </c>
      <c r="B171" s="10" t="s">
        <v>113</v>
      </c>
      <c r="C171" s="54" t="s">
        <v>13</v>
      </c>
      <c r="D171" s="68">
        <v>509523</v>
      </c>
      <c r="E171" s="86" t="s">
        <v>170</v>
      </c>
      <c r="F171" s="68">
        <v>509523</v>
      </c>
    </row>
    <row r="172" spans="1:6" x14ac:dyDescent="0.3">
      <c r="A172" s="55" t="s">
        <v>66</v>
      </c>
      <c r="B172" s="56"/>
      <c r="C172" s="57"/>
      <c r="D172" s="65">
        <f>SUM(D9,D33,D43,D47,D60,D79,D86,D93,D103,D107,D111,D115,D119,D130,D138,D145,D149,D158,D165,D126,D134)</f>
        <v>77541397</v>
      </c>
      <c r="E172" s="85" t="s">
        <v>194</v>
      </c>
      <c r="F172" s="65">
        <f>SUM(F9,F33,F43,F47,F60,F79,F86,F93,F103,F107,F111,F115,F119,F130,F138,F145,F149,F158,F165,F126,F134)</f>
        <v>79315636.439999998</v>
      </c>
    </row>
  </sheetData>
  <mergeCells count="10">
    <mergeCell ref="B1:F1"/>
    <mergeCell ref="A3:F3"/>
    <mergeCell ref="E6:E7"/>
    <mergeCell ref="F6:F7"/>
    <mergeCell ref="A5:F5"/>
    <mergeCell ref="A6:A7"/>
    <mergeCell ref="B6:B7"/>
    <mergeCell ref="C6:C7"/>
    <mergeCell ref="D6:D7"/>
    <mergeCell ref="A4:D4"/>
  </mergeCells>
  <pageMargins left="0.78740157480314965" right="0.39370078740157483" top="0.74803149606299213" bottom="0.35433070866141736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2023-03-27T13:40:39Z</dcterms:modified>
</cp:coreProperties>
</file>