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0" i="1" l="1"/>
  <c r="D20" i="1"/>
  <c r="E15" i="1"/>
  <c r="D15" i="1"/>
  <c r="E125" i="1" l="1"/>
  <c r="E124" i="1" s="1"/>
  <c r="D125" i="1"/>
  <c r="D124" i="1" s="1"/>
  <c r="E110" i="1"/>
  <c r="E109" i="1" s="1"/>
  <c r="D110" i="1"/>
  <c r="D109" i="1" s="1"/>
  <c r="E106" i="1"/>
  <c r="E105" i="1" s="1"/>
  <c r="E104" i="1" s="1"/>
  <c r="D106" i="1"/>
  <c r="D105" i="1" s="1"/>
  <c r="D104" i="1" s="1"/>
  <c r="D102" i="1"/>
  <c r="D101" i="1" s="1"/>
  <c r="D100" i="1" s="1"/>
  <c r="E90" i="1"/>
  <c r="E89" i="1" s="1"/>
  <c r="D90" i="1"/>
  <c r="D89" i="1" s="1"/>
  <c r="E63" i="1"/>
  <c r="E62" i="1" s="1"/>
  <c r="D63" i="1"/>
  <c r="D62" i="1" s="1"/>
  <c r="E21" i="1"/>
  <c r="D21" i="1"/>
  <c r="E144" i="1" l="1"/>
  <c r="D144" i="1"/>
  <c r="E142" i="1"/>
  <c r="D142" i="1"/>
  <c r="E137" i="1"/>
  <c r="E136" i="1" s="1"/>
  <c r="D137" i="1"/>
  <c r="D136" i="1" s="1"/>
  <c r="E134" i="1"/>
  <c r="E133" i="1" s="1"/>
  <c r="D134" i="1"/>
  <c r="D133" i="1" s="1"/>
  <c r="D132" i="1" s="1"/>
  <c r="D127" i="1"/>
  <c r="E130" i="1"/>
  <c r="D130" i="1"/>
  <c r="E128" i="1"/>
  <c r="D128" i="1"/>
  <c r="E121" i="1"/>
  <c r="E120" i="1" s="1"/>
  <c r="E119" i="1" s="1"/>
  <c r="D121" i="1"/>
  <c r="D120" i="1" s="1"/>
  <c r="D119" i="1" s="1"/>
  <c r="E117" i="1"/>
  <c r="E116" i="1" s="1"/>
  <c r="E115" i="1" s="1"/>
  <c r="D117" i="1"/>
  <c r="D116" i="1" s="1"/>
  <c r="D115" i="1" s="1"/>
  <c r="E113" i="1"/>
  <c r="E112" i="1" s="1"/>
  <c r="D113" i="1"/>
  <c r="D112" i="1" s="1"/>
  <c r="E102" i="1"/>
  <c r="E101" i="1" s="1"/>
  <c r="E100" i="1" s="1"/>
  <c r="E98" i="1"/>
  <c r="E97" i="1" s="1"/>
  <c r="D98" i="1"/>
  <c r="D97" i="1" s="1"/>
  <c r="E94" i="1"/>
  <c r="E93" i="1" s="1"/>
  <c r="E92" i="1" s="1"/>
  <c r="D94" i="1"/>
  <c r="D93" i="1" s="1"/>
  <c r="D92" i="1" s="1"/>
  <c r="E87" i="1"/>
  <c r="E86" i="1" s="1"/>
  <c r="D87" i="1"/>
  <c r="D86" i="1" s="1"/>
  <c r="E84" i="1"/>
  <c r="E83" i="1" s="1"/>
  <c r="D84" i="1"/>
  <c r="D83" i="1" s="1"/>
  <c r="D82" i="1" s="1"/>
  <c r="E80" i="1"/>
  <c r="E79" i="1" s="1"/>
  <c r="D80" i="1"/>
  <c r="D79" i="1" s="1"/>
  <c r="E77" i="1"/>
  <c r="E76" i="1" s="1"/>
  <c r="D77" i="1"/>
  <c r="D76" i="1" s="1"/>
  <c r="E73" i="1"/>
  <c r="E72" i="1" s="1"/>
  <c r="D73" i="1"/>
  <c r="D72" i="1" s="1"/>
  <c r="E70" i="1"/>
  <c r="E69" i="1" s="1"/>
  <c r="D70" i="1"/>
  <c r="D69" i="1" s="1"/>
  <c r="E66" i="1"/>
  <c r="E65" i="1" s="1"/>
  <c r="D66" i="1"/>
  <c r="D65" i="1" s="1"/>
  <c r="E60" i="1"/>
  <c r="E59" i="1" s="1"/>
  <c r="D60" i="1"/>
  <c r="D59" i="1" s="1"/>
  <c r="E57" i="1"/>
  <c r="E56" i="1" s="1"/>
  <c r="D57" i="1"/>
  <c r="D56" i="1" s="1"/>
  <c r="E54" i="1"/>
  <c r="E53" i="1" s="1"/>
  <c r="D54" i="1"/>
  <c r="D53" i="1" s="1"/>
  <c r="D52" i="1" s="1"/>
  <c r="E50" i="1"/>
  <c r="E49" i="1" s="1"/>
  <c r="D50" i="1"/>
  <c r="D49" i="1" s="1"/>
  <c r="E47" i="1"/>
  <c r="E46" i="1" s="1"/>
  <c r="D47" i="1"/>
  <c r="D46" i="1" s="1"/>
  <c r="E44" i="1"/>
  <c r="E43" i="1" s="1"/>
  <c r="D44" i="1"/>
  <c r="D43" i="1" s="1"/>
  <c r="E41" i="1"/>
  <c r="E40" i="1" s="1"/>
  <c r="D41" i="1"/>
  <c r="E37" i="1"/>
  <c r="E36" i="1" s="1"/>
  <c r="D37" i="1"/>
  <c r="D36" i="1" s="1"/>
  <c r="E34" i="1"/>
  <c r="E33" i="1" s="1"/>
  <c r="D34" i="1"/>
  <c r="D33" i="1" s="1"/>
  <c r="E31" i="1"/>
  <c r="E30" i="1" s="1"/>
  <c r="D31" i="1"/>
  <c r="D30" i="1" s="1"/>
  <c r="E27" i="1"/>
  <c r="E26" i="1" s="1"/>
  <c r="D27" i="1"/>
  <c r="D26" i="1" s="1"/>
  <c r="E24" i="1"/>
  <c r="E23" i="1" s="1"/>
  <c r="D24" i="1"/>
  <c r="D23" i="1" s="1"/>
  <c r="E18" i="1"/>
  <c r="E17" i="1" s="1"/>
  <c r="D18" i="1"/>
  <c r="D17" i="1" s="1"/>
  <c r="E13" i="1"/>
  <c r="D13" i="1"/>
  <c r="E11" i="1"/>
  <c r="D11" i="1"/>
  <c r="E10" i="1" l="1"/>
  <c r="D10" i="1"/>
  <c r="D9" i="1" s="1"/>
  <c r="D146" i="1" s="1"/>
  <c r="E82" i="1"/>
  <c r="E52" i="1"/>
  <c r="E96" i="1"/>
  <c r="D96" i="1"/>
  <c r="E127" i="1" l="1"/>
  <c r="E123" i="1" l="1"/>
  <c r="D123" i="1"/>
  <c r="E108" i="1"/>
  <c r="D108" i="1"/>
  <c r="E75" i="1"/>
  <c r="D75" i="1"/>
  <c r="E68" i="1"/>
  <c r="D68" i="1"/>
  <c r="E39" i="1"/>
  <c r="E29" i="1"/>
  <c r="D29" i="1"/>
  <c r="E132" i="1"/>
  <c r="E9" i="1" l="1"/>
  <c r="E146" i="1" s="1"/>
  <c r="E141" i="1" l="1"/>
  <c r="E140" i="1" s="1"/>
  <c r="E139" i="1" s="1"/>
  <c r="D141" i="1"/>
  <c r="D140" i="1" s="1"/>
  <c r="D139" i="1" s="1"/>
  <c r="D40" i="1"/>
  <c r="D39" i="1"/>
</calcChain>
</file>

<file path=xl/sharedStrings.xml><?xml version="1.0" encoding="utf-8"?>
<sst xmlns="http://schemas.openxmlformats.org/spreadsheetml/2006/main" count="366" uniqueCount="155">
  <si>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</si>
  <si>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</si>
  <si>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</si>
  <si>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</si>
  <si>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"Совершенствование организации по решению общегосударственных вопросов и создание условий муниципальной службы городского поселения "Город Сосенский"</t>
  </si>
  <si>
    <t>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</si>
  <si>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</si>
  <si>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</si>
  <si>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</si>
  <si>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</si>
  <si>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</si>
  <si>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</si>
  <si>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</si>
  <si>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</si>
  <si>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</si>
  <si>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</si>
  <si>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</si>
  <si>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</si>
  <si>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главы администрации</t>
  </si>
  <si>
    <t>Расходы на обслуживание внутреннего муниципального долга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</si>
  <si>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</si>
  <si>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</si>
  <si>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</si>
  <si>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</si>
  <si>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"Энергосбережение и повышение энергетической эффективности на территории городского поселения "Город Сосенский"</t>
  </si>
  <si>
    <t>Реализация мероприятий с сфере энергосбережения и повышения энергетической эффективности в системах коммунальной инфраструктуры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</si>
  <si>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</si>
  <si>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</si>
  <si>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</si>
  <si>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</si>
  <si>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</si>
  <si>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</si>
  <si>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</si>
  <si>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</si>
  <si>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"Благоустройство территорий городского поселения "Город Сосенский"</t>
  </si>
  <si>
    <t>Организация благоустройства территорий поселения</t>
  </si>
  <si>
    <t>Организация уличного освещения</t>
  </si>
  <si>
    <t>Муниципальная программа "Поддержка и развитие печатного средства массовой информации АУ Редакция газеты "Наш город"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</si>
  <si>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</si>
  <si>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</si>
  <si>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</si>
  <si>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</si>
  <si>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Муниципальная программа "Социальная поддержка отдельных категорий граждан городского поселения "Город Сосенский"</t>
  </si>
  <si>
    <t>Обеспечение деятельности городской Думы городского поселения "Город Сосенский"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</si>
  <si>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</si>
  <si>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</si>
  <si>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Муниципальная программа "Обеспечение жильем молодых семей городского поселения "Город Сосенский"</t>
  </si>
  <si>
    <t>Муниципальная программа "Безопасность жизнедеятельности на территории городского поселения "Город Сосенский"</t>
  </si>
  <si>
    <t>Резервные фонды местных администраций</t>
  </si>
  <si>
    <t>Резервные средства</t>
  </si>
  <si>
    <t>870</t>
  </si>
  <si>
    <t>Муниципальная программа "Развитие культуры на территории городского поселения "Город Сосенский"</t>
  </si>
  <si>
    <t>Субсидии бюджетным учреждениям</t>
  </si>
  <si>
    <t>610</t>
  </si>
  <si>
    <t>Исполнение полномочий поселений по организации библиотечного обслуживания городского поселения</t>
  </si>
  <si>
    <t>Исполнение полномочий поселений по комплектованию библиотечных фондов</t>
  </si>
  <si>
    <t>Муниципальная программа "Развитие физической культуры и спорта на территории городского поселения "Город Сосенский"</t>
  </si>
  <si>
    <t>Муниципальная программа "Совершенствование и развитие сети автомобильных дорог городского поселения "Город Сосенский"</t>
  </si>
  <si>
    <t>Средства дорожного фонда</t>
  </si>
  <si>
    <t>Муниципальная программа "Развитие молодежной политики на территории городского поселения "Город Сосенский"</t>
  </si>
  <si>
    <t>Муниципальная программа "Управление имущественным комплексом и земельными ресурсами городского поселения "Город Сосенский"</t>
  </si>
  <si>
    <t>Исполнение полномочий поселений по формированию архивных фондов поселений</t>
  </si>
  <si>
    <t>Исполнение полномочий поселений в области градостроительства и землепользования</t>
  </si>
  <si>
    <t>Непрограммные расходы</t>
  </si>
  <si>
    <t>Непрограммные расходы федеральных органов исполнительной власти</t>
  </si>
  <si>
    <t>Осуществление первичного воинского учета на территориях, где отсутствуют военные комиссариаты</t>
  </si>
  <si>
    <t>01 0 00 00000</t>
  </si>
  <si>
    <t>10 0 00 00000</t>
  </si>
  <si>
    <t>11 0 00 00000</t>
  </si>
  <si>
    <t>01 0 00 00030</t>
  </si>
  <si>
    <t>01 0 00 00040</t>
  </si>
  <si>
    <t>Расходы на проведение городских мероприятий</t>
  </si>
  <si>
    <t>01 0 00 00070</t>
  </si>
  <si>
    <t>01 0 00 00120</t>
  </si>
  <si>
    <t>02 0 00 00000</t>
  </si>
  <si>
    <t>02 0 00 00210</t>
  </si>
  <si>
    <t>04 0 00 00000</t>
  </si>
  <si>
    <t>Содержание муниципального жилищного фонда</t>
  </si>
  <si>
    <t xml:space="preserve">Расходы на выполнение других обязательств </t>
  </si>
  <si>
    <t>04 0 00 00410</t>
  </si>
  <si>
    <t>04 0 00 00430</t>
  </si>
  <si>
    <t>Расходы по перечислению взносов за капитальных ремонт общего имущества МКД</t>
  </si>
  <si>
    <t>04 0 00 00420</t>
  </si>
  <si>
    <t>05 0 00 00000</t>
  </si>
  <si>
    <t>05 0 00 00510</t>
  </si>
  <si>
    <t>05 0 00 00520</t>
  </si>
  <si>
    <t>Организация сбора и вывоза бытовых отходов и мусора</t>
  </si>
  <si>
    <t>05 0 00 00540</t>
  </si>
  <si>
    <t>05 0 00 00560</t>
  </si>
  <si>
    <t>06 0 00 00000</t>
  </si>
  <si>
    <t>06 0 00 00610</t>
  </si>
  <si>
    <t>07 0 00 00000</t>
  </si>
  <si>
    <t>Расходы на реализацию мероприятий, направленных на обеспечение безопасности жизнедеятельности территории поселения</t>
  </si>
  <si>
    <t>08 0 00 00000</t>
  </si>
  <si>
    <t>Осуществление мероприятий по работе с детьми и молодежью</t>
  </si>
  <si>
    <t>08 0 00 00050</t>
  </si>
  <si>
    <t>09 0 00 00000</t>
  </si>
  <si>
    <t>12 0 00 00000</t>
  </si>
  <si>
    <t>Финансовое обеспечение деятельности городского культурно-досугового центра</t>
  </si>
  <si>
    <t>01 0 00 00080</t>
  </si>
  <si>
    <t>Прочие расходв в сфере организации благоустройства</t>
  </si>
  <si>
    <t>13 0 00 00000</t>
  </si>
  <si>
    <t>621</t>
  </si>
  <si>
    <t>Финансовое обеспечение деятельности печатного средства массовой информации АУ Редакция газеты "Наш город"</t>
  </si>
  <si>
    <t>Расходы на повышение безопасности дорожного движения</t>
  </si>
  <si>
    <t>Расходы на создание комфортного и безопасного движения пешеходов</t>
  </si>
  <si>
    <t>80 0 00 00000</t>
  </si>
  <si>
    <t>80 0 00 00010</t>
  </si>
  <si>
    <t>80 0 00 00020</t>
  </si>
  <si>
    <t>99 0 00 00000</t>
  </si>
  <si>
    <t>99 9 00 00000</t>
  </si>
  <si>
    <t>99 9 00 51180</t>
  </si>
  <si>
    <t>07 0 00 00050</t>
  </si>
  <si>
    <t>07 0 00 00090</t>
  </si>
  <si>
    <t>08 0 00 02110</t>
  </si>
  <si>
    <t>08 0 00 02120</t>
  </si>
  <si>
    <t>11 0 00 00050</t>
  </si>
  <si>
    <t>12 0 00 00060</t>
  </si>
  <si>
    <t>13 0 00 00100</t>
  </si>
  <si>
    <t>13 0 00 00110</t>
  </si>
  <si>
    <t>02 0 00 00230</t>
  </si>
  <si>
    <t>02 0 00 00240</t>
  </si>
  <si>
    <t>Содержание и обслуживание муниципальной казны</t>
  </si>
  <si>
    <t>Муниципальная программа "Создание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</t>
  </si>
  <si>
    <t>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</si>
  <si>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</si>
  <si>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16 0 00 00000</t>
  </si>
  <si>
    <t>16 0 00 00460</t>
  </si>
  <si>
    <t>810</t>
  </si>
  <si>
    <t>Муниципальная программа "Формирование современной городской среды на территории городского поселения "Город Сосенский"</t>
  </si>
  <si>
    <t>18 0 00 00000</t>
  </si>
  <si>
    <t>Реализация мероприятий в области земельных отношений</t>
  </si>
  <si>
    <t>04 0 00 00440</t>
  </si>
  <si>
    <t>Закупка товаров, работ и услуг для государственных нужд</t>
  </si>
  <si>
    <t>Иные закупки товаров, работ и услуг для государственных нужд</t>
  </si>
  <si>
    <t>Субсидия гражданам на приобретение жилья</t>
  </si>
  <si>
    <t>10 0 00 L4970</t>
  </si>
  <si>
    <t>ИТОГО</t>
  </si>
  <si>
    <t>97 0 00  02130</t>
  </si>
  <si>
    <t>97 0 00  02170</t>
  </si>
  <si>
    <t>Расходы бюджета на осуществление переданных полномочий</t>
  </si>
  <si>
    <t>97 0 00 00000</t>
  </si>
  <si>
    <t>Мероприятия, направленные на энергосбережение и повышение энергоэффективности в Калужской области</t>
  </si>
  <si>
    <t>Закупка товаров, работ и услуг для обеспечения государственных (муниципальных) нужд</t>
  </si>
  <si>
    <t>Организация мероприятий при осуществлении деятельности по обращению с животными без владельцев</t>
  </si>
  <si>
    <t>05 0 00 88410</t>
  </si>
  <si>
    <t>06 0 00 S9110</t>
  </si>
  <si>
    <t>18 0 F2 55550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</si>
  <si>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</si>
  <si>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Измененные бюджетные ассигнования на 2025 год</t>
  </si>
  <si>
    <t>Расходы на предоставление компенсации гражданам</t>
  </si>
  <si>
    <t>09 0 00 00150</t>
  </si>
  <si>
    <r>
      <t xml:space="preserve">Приложение № 7  к Решению городской Думы городского поселения «Город Сосенский» «О бюджете МО городское поселение «Город Сосенский» на 2024 год и на плановый 
период 2025 и 2026 годов»
</t>
    </r>
    <r>
      <rPr>
        <u/>
        <sz val="12"/>
        <color rgb="FF000000"/>
        <rFont val="Times New Roman"/>
        <family val="1"/>
        <charset val="204"/>
      </rPr>
      <t xml:space="preserve"> от ________2023г. № ___</t>
    </r>
  </si>
  <si>
    <t>Распределение бюджетных ассигнований бюджета МО городское поселение "Город Сосенский"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2025 и 2026 годов</t>
  </si>
  <si>
    <t>Измененные бюджетные ассигнования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</si>
</sst>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р.&quot;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" fillId="8" borderId="8" applyNumberFormat="0" applyFont="0" applyAlignment="0" applyProtection="0"/>
    <xf numFmtId="0" fontId="22" fillId="33" borderId="0"/>
    <xf numFmtId="49" fontId="23" fillId="0" borderId="10">
      <alignment horizontal="left" vertical="top" wrapText="1"/>
    </xf>
  </cellStyleXfs>
  <cellXfs count="91">
    <xf numFmtId="0" fontId="0" fillId="0" borderId="0" xfId="0"/>
    <xf numFmtId="0" fontId="0" fillId="0" borderId="0" xfId="0" applyBorder="1"/>
    <xf numFmtId="0" fontId="19" fillId="34" borderId="0" xfId="41" applyFont="1" applyFill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1" fillId="0" borderId="0" xfId="0" applyFont="1"/>
    <xf numFmtId="0" fontId="0" fillId="0" borderId="0" xfId="0" applyFont="1"/>
    <xf numFmtId="0" fontId="0" fillId="0" borderId="0" xfId="0" applyBorder="1" applyAlignment="1">
      <alignment vertical="top" wrapText="1"/>
    </xf>
    <xf numFmtId="0" fontId="25" fillId="34" borderId="10" xfId="41" applyFont="1" applyFill="1" applyBorder="1" applyAlignment="1">
      <alignment horizontal="center" vertical="center" shrinkToFit="1"/>
    </xf>
    <xf numFmtId="49" fontId="26" fillId="34" borderId="10" xfId="41" applyNumberFormat="1" applyFont="1" applyFill="1" applyBorder="1" applyAlignment="1">
      <alignment horizontal="left" vertical="center" wrapText="1"/>
    </xf>
    <xf numFmtId="49" fontId="26" fillId="34" borderId="10" xfId="41" applyNumberFormat="1" applyFont="1" applyFill="1" applyBorder="1" applyAlignment="1">
      <alignment horizontal="center" vertical="center" wrapText="1"/>
    </xf>
    <xf numFmtId="4" fontId="26" fillId="34" borderId="10" xfId="41" applyNumberFormat="1" applyFont="1" applyFill="1" applyBorder="1" applyAlignment="1">
      <alignment horizontal="center" vertical="center" shrinkToFit="1"/>
    </xf>
    <xf numFmtId="49" fontId="27" fillId="34" borderId="10" xfId="41" applyNumberFormat="1" applyFont="1" applyFill="1" applyBorder="1" applyAlignment="1">
      <alignment horizontal="left" vertical="center" wrapText="1"/>
    </xf>
    <xf numFmtId="49" fontId="27" fillId="34" borderId="10" xfId="41" applyNumberFormat="1" applyFont="1" applyFill="1" applyBorder="1" applyAlignment="1">
      <alignment horizontal="center" vertical="center" wrapText="1"/>
    </xf>
    <xf numFmtId="4" fontId="27" fillId="34" borderId="10" xfId="41" applyNumberFormat="1" applyFont="1" applyFill="1" applyBorder="1" applyAlignment="1">
      <alignment horizontal="center" vertical="center" shrinkToFit="1"/>
    </xf>
    <xf numFmtId="49" fontId="27" fillId="34" borderId="10" xfId="43" applyNumberFormat="1" applyFont="1" applyFill="1" applyBorder="1" applyAlignment="1">
      <alignment horizontal="center" vertical="center" wrapText="1"/>
    </xf>
    <xf numFmtId="4" fontId="28" fillId="34" borderId="10" xfId="43" applyNumberFormat="1" applyFont="1" applyFill="1" applyBorder="1" applyAlignment="1">
      <alignment horizontal="center" vertical="center" shrinkToFit="1"/>
    </xf>
    <xf numFmtId="49" fontId="26" fillId="34" borderId="10" xfId="43" applyNumberFormat="1" applyFont="1" applyFill="1" applyBorder="1" applyAlignment="1">
      <alignment horizontal="center" vertical="center" wrapText="1"/>
    </xf>
    <xf numFmtId="4" fontId="29" fillId="34" borderId="10" xfId="43" applyNumberFormat="1" applyFont="1" applyFill="1" applyBorder="1" applyAlignment="1">
      <alignment horizontal="center" vertical="center" shrinkToFit="1"/>
    </xf>
    <xf numFmtId="49" fontId="27" fillId="34" borderId="10" xfId="43" applyNumberFormat="1" applyFont="1" applyFill="1" applyBorder="1" applyAlignment="1">
      <alignment horizontal="left" vertical="center" wrapText="1"/>
    </xf>
    <xf numFmtId="49" fontId="27" fillId="34" borderId="14" xfId="43" applyNumberFormat="1" applyFont="1" applyFill="1" applyBorder="1" applyAlignment="1">
      <alignment horizontal="center" vertical="center" wrapText="1"/>
    </xf>
    <xf numFmtId="49" fontId="27" fillId="34" borderId="11" xfId="43" applyNumberFormat="1" applyFont="1" applyFill="1" applyBorder="1" applyAlignment="1">
      <alignment horizontal="left" vertical="center" wrapText="1"/>
    </xf>
    <xf numFmtId="49" fontId="27" fillId="34" borderId="11" xfId="43" applyNumberFormat="1" applyFont="1" applyFill="1" applyBorder="1" applyAlignment="1">
      <alignment horizontal="center" vertical="center" wrapText="1"/>
    </xf>
    <xf numFmtId="4" fontId="28" fillId="34" borderId="11" xfId="43" applyNumberFormat="1" applyFont="1" applyFill="1" applyBorder="1" applyAlignment="1">
      <alignment horizontal="center" vertical="center" shrinkToFit="1"/>
    </xf>
    <xf numFmtId="49" fontId="27" fillId="34" borderId="14" xfId="43" applyNumberFormat="1" applyFont="1" applyFill="1" applyBorder="1" applyAlignment="1">
      <alignment horizontal="left" vertical="center" wrapText="1"/>
    </xf>
    <xf numFmtId="4" fontId="28" fillId="34" borderId="14" xfId="43" applyNumberFormat="1" applyFont="1" applyFill="1" applyBorder="1" applyAlignment="1">
      <alignment horizontal="center" vertical="center" shrinkToFit="1"/>
    </xf>
    <xf numFmtId="4" fontId="28" fillId="34" borderId="19" xfId="43" applyNumberFormat="1" applyFont="1" applyFill="1" applyBorder="1" applyAlignment="1">
      <alignment horizontal="center" vertical="center" shrinkToFit="1"/>
    </xf>
    <xf numFmtId="49" fontId="26" fillId="34" borderId="10" xfId="43" applyNumberFormat="1" applyFont="1" applyFill="1" applyBorder="1" applyAlignment="1">
      <alignment horizontal="left" vertical="center" wrapText="1"/>
    </xf>
    <xf numFmtId="49" fontId="27" fillId="34" borderId="18" xfId="43" applyNumberFormat="1" applyFont="1" applyFill="1" applyBorder="1" applyAlignment="1">
      <alignment horizontal="center" vertical="center" wrapText="1"/>
    </xf>
    <xf numFmtId="49" fontId="27" fillId="34" borderId="16" xfId="43" applyNumberFormat="1" applyFont="1" applyFill="1" applyBorder="1" applyAlignment="1">
      <alignment horizontal="center" vertical="center" wrapText="1"/>
    </xf>
    <xf numFmtId="4" fontId="28" fillId="34" borderId="17" xfId="43" applyNumberFormat="1" applyFont="1" applyFill="1" applyBorder="1" applyAlignment="1">
      <alignment horizontal="center" vertical="center" shrinkToFit="1"/>
    </xf>
    <xf numFmtId="0" fontId="28" fillId="0" borderId="24" xfId="0" applyFont="1" applyBorder="1" applyAlignment="1">
      <alignment wrapText="1"/>
    </xf>
    <xf numFmtId="0" fontId="28" fillId="0" borderId="24" xfId="0" applyFont="1" applyBorder="1" applyAlignment="1">
      <alignment vertical="top" wrapText="1"/>
    </xf>
    <xf numFmtId="0" fontId="28" fillId="0" borderId="25" xfId="0" applyFont="1" applyBorder="1" applyAlignment="1">
      <alignment vertical="top" wrapText="1"/>
    </xf>
    <xf numFmtId="49" fontId="26" fillId="34" borderId="12" xfId="43" applyNumberFormat="1" applyFont="1" applyFill="1" applyBorder="1" applyAlignment="1">
      <alignment horizontal="left" vertical="center" wrapText="1"/>
    </xf>
    <xf numFmtId="49" fontId="26" fillId="34" borderId="22" xfId="43" applyNumberFormat="1" applyFont="1" applyFill="1" applyBorder="1" applyAlignment="1">
      <alignment horizontal="center" vertical="center" wrapText="1"/>
    </xf>
    <xf numFmtId="49" fontId="26" fillId="34" borderId="12" xfId="43" applyNumberFormat="1" applyFont="1" applyFill="1" applyBorder="1" applyAlignment="1">
      <alignment horizontal="center" vertical="center" wrapText="1"/>
    </xf>
    <xf numFmtId="4" fontId="29" fillId="34" borderId="12" xfId="43" applyNumberFormat="1" applyFont="1" applyFill="1" applyBorder="1" applyAlignment="1">
      <alignment horizontal="center" vertical="center" shrinkToFit="1"/>
    </xf>
    <xf numFmtId="49" fontId="27" fillId="34" borderId="15" xfId="43" applyNumberFormat="1" applyFont="1" applyFill="1" applyBorder="1" applyAlignment="1">
      <alignment horizontal="center" vertical="center" wrapText="1"/>
    </xf>
    <xf numFmtId="4" fontId="28" fillId="34" borderId="12" xfId="43" applyNumberFormat="1" applyFont="1" applyFill="1" applyBorder="1" applyAlignment="1">
      <alignment horizontal="center" vertical="center" shrinkToFit="1"/>
    </xf>
    <xf numFmtId="49" fontId="27" fillId="34" borderId="21" xfId="43" applyNumberFormat="1" applyFont="1" applyFill="1" applyBorder="1" applyAlignment="1">
      <alignment horizontal="center" vertical="center" wrapText="1"/>
    </xf>
    <xf numFmtId="49" fontId="26" fillId="34" borderId="11" xfId="43" applyNumberFormat="1" applyFont="1" applyFill="1" applyBorder="1" applyAlignment="1">
      <alignment horizontal="center" vertical="center" wrapText="1"/>
    </xf>
    <xf numFmtId="49" fontId="26" fillId="34" borderId="11" xfId="41" applyNumberFormat="1" applyFont="1" applyFill="1" applyBorder="1" applyAlignment="1">
      <alignment horizontal="center" vertical="center" wrapText="1"/>
    </xf>
    <xf numFmtId="49" fontId="27" fillId="34" borderId="11" xfId="41" applyNumberFormat="1" applyFont="1" applyFill="1" applyBorder="1" applyAlignment="1">
      <alignment horizontal="center" vertical="center" wrapText="1"/>
    </xf>
    <xf numFmtId="49" fontId="27" fillId="34" borderId="16" xfId="41" applyNumberFormat="1" applyFont="1" applyFill="1" applyBorder="1" applyAlignment="1">
      <alignment horizontal="left" vertical="center" wrapText="1"/>
    </xf>
    <xf numFmtId="49" fontId="27" fillId="34" borderId="17" xfId="41" applyNumberFormat="1" applyFont="1" applyFill="1" applyBorder="1" applyAlignment="1">
      <alignment horizontal="center" vertical="center" wrapText="1"/>
    </xf>
    <xf numFmtId="49" fontId="27" fillId="34" borderId="18" xfId="41" applyNumberFormat="1" applyFont="1" applyFill="1" applyBorder="1" applyAlignment="1">
      <alignment horizontal="center" vertical="center" wrapText="1"/>
    </xf>
    <xf numFmtId="4" fontId="27" fillId="34" borderId="11" xfId="41" applyNumberFormat="1" applyFont="1" applyFill="1" applyBorder="1" applyAlignment="1">
      <alignment horizontal="center" vertical="center" shrinkToFit="1"/>
    </xf>
    <xf numFmtId="49" fontId="26" fillId="34" borderId="17" xfId="41" applyNumberFormat="1" applyFont="1" applyFill="1" applyBorder="1" applyAlignment="1">
      <alignment horizontal="center" vertical="center" wrapText="1"/>
    </xf>
    <xf numFmtId="49" fontId="28" fillId="34" borderId="10" xfId="43" applyNumberFormat="1" applyFont="1" applyFill="1" applyBorder="1" applyAlignment="1">
      <alignment horizontal="left" vertical="center" wrapText="1"/>
    </xf>
    <xf numFmtId="49" fontId="28" fillId="34" borderId="10" xfId="43" applyNumberFormat="1" applyFont="1" applyFill="1" applyBorder="1" applyAlignment="1">
      <alignment horizontal="center" vertical="center" wrapText="1"/>
    </xf>
    <xf numFmtId="49" fontId="28" fillId="34" borderId="14" xfId="43" applyNumberFormat="1" applyFont="1" applyFill="1" applyBorder="1" applyAlignment="1">
      <alignment horizontal="center" vertical="center" wrapText="1"/>
    </xf>
    <xf numFmtId="49" fontId="28" fillId="34" borderId="12" xfId="43" applyNumberFormat="1" applyFont="1" applyFill="1" applyBorder="1" applyAlignment="1">
      <alignment horizontal="left" vertical="center" wrapText="1"/>
    </xf>
    <xf numFmtId="49" fontId="28" fillId="34" borderId="20" xfId="43" applyNumberFormat="1" applyFont="1" applyFill="1" applyBorder="1" applyAlignment="1">
      <alignment horizontal="center" vertical="center" wrapText="1"/>
    </xf>
    <xf numFmtId="49" fontId="26" fillId="34" borderId="15" xfId="41" applyNumberFormat="1" applyFont="1" applyFill="1" applyBorder="1" applyAlignment="1">
      <alignment horizontal="left" vertical="center" wrapText="1"/>
    </xf>
    <xf numFmtId="49" fontId="27" fillId="34" borderId="14" xfId="41" applyNumberFormat="1" applyFont="1" applyFill="1" applyBorder="1" applyAlignment="1">
      <alignment horizontal="left" vertical="center" wrapText="1"/>
    </xf>
    <xf numFmtId="49" fontId="27" fillId="34" borderId="14" xfId="41" applyNumberFormat="1" applyFont="1" applyFill="1" applyBorder="1" applyAlignment="1">
      <alignment horizontal="center" vertical="center" wrapText="1"/>
    </xf>
    <xf numFmtId="4" fontId="27" fillId="34" borderId="14" xfId="41" applyNumberFormat="1" applyFont="1" applyFill="1" applyBorder="1" applyAlignment="1">
      <alignment horizontal="center" vertical="center" shrinkToFit="1"/>
    </xf>
    <xf numFmtId="49" fontId="27" fillId="34" borderId="21" xfId="41" applyNumberFormat="1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wrapText="1"/>
    </xf>
    <xf numFmtId="49" fontId="26" fillId="34" borderId="14" xfId="43" applyNumberFormat="1" applyFont="1" applyFill="1" applyBorder="1" applyAlignment="1">
      <alignment horizontal="center" vertical="center" wrapText="1"/>
    </xf>
    <xf numFmtId="4" fontId="29" fillId="34" borderId="14" xfId="43" applyNumberFormat="1" applyFont="1" applyFill="1" applyBorder="1" applyAlignment="1">
      <alignment horizontal="center" vertical="center" shrinkToFit="1"/>
    </xf>
    <xf numFmtId="49" fontId="27" fillId="0" borderId="10" xfId="44" applyNumberFormat="1" applyFont="1" applyAlignment="1" applyProtection="1">
      <alignment vertical="top" wrapText="1"/>
      <protection locked="0"/>
    </xf>
    <xf numFmtId="49" fontId="26" fillId="34" borderId="14" xfId="43" applyNumberFormat="1" applyFont="1" applyFill="1" applyBorder="1" applyAlignment="1">
      <alignment horizontal="left" vertical="center" wrapText="1"/>
    </xf>
    <xf numFmtId="164" fontId="28" fillId="34" borderId="10" xfId="43" applyNumberFormat="1" applyFont="1" applyFill="1" applyBorder="1" applyAlignment="1">
      <alignment horizontal="left" vertical="center" wrapText="1"/>
    </xf>
    <xf numFmtId="49" fontId="28" fillId="34" borderId="11" xfId="43" applyNumberFormat="1" applyFont="1" applyFill="1" applyBorder="1" applyAlignment="1">
      <alignment horizontal="center" vertical="center" wrapText="1"/>
    </xf>
    <xf numFmtId="49" fontId="26" fillId="34" borderId="12" xfId="41" applyNumberFormat="1" applyFont="1" applyFill="1" applyBorder="1" applyAlignment="1">
      <alignment horizontal="left" vertical="center" wrapText="1"/>
    </xf>
    <xf numFmtId="49" fontId="26" fillId="34" borderId="23" xfId="41" applyNumberFormat="1" applyFont="1" applyFill="1" applyBorder="1" applyAlignment="1">
      <alignment horizontal="center" vertical="center" wrapText="1"/>
    </xf>
    <xf numFmtId="49" fontId="27" fillId="34" borderId="12" xfId="41" applyNumberFormat="1" applyFont="1" applyFill="1" applyBorder="1" applyAlignment="1">
      <alignment horizontal="center" vertical="center" wrapText="1"/>
    </xf>
    <xf numFmtId="4" fontId="28" fillId="34" borderId="20" xfId="43" applyNumberFormat="1" applyFont="1" applyFill="1" applyBorder="1" applyAlignment="1">
      <alignment horizontal="center" vertical="center" shrinkToFit="1"/>
    </xf>
    <xf numFmtId="49" fontId="27" fillId="34" borderId="15" xfId="41" applyNumberFormat="1" applyFont="1" applyFill="1" applyBorder="1" applyAlignment="1">
      <alignment horizontal="center" vertical="center" wrapText="1"/>
    </xf>
    <xf numFmtId="4" fontId="28" fillId="34" borderId="15" xfId="43" applyNumberFormat="1" applyFont="1" applyFill="1" applyBorder="1" applyAlignment="1">
      <alignment horizontal="center" vertical="center" shrinkToFit="1"/>
    </xf>
    <xf numFmtId="4" fontId="26" fillId="34" borderId="15" xfId="41" applyNumberFormat="1" applyFont="1" applyFill="1" applyBorder="1" applyAlignment="1">
      <alignment horizontal="center" vertical="center" shrinkToFit="1"/>
    </xf>
    <xf numFmtId="49" fontId="26" fillId="34" borderId="0" xfId="41" applyNumberFormat="1" applyFont="1" applyFill="1" applyBorder="1" applyAlignment="1">
      <alignment horizontal="center" vertical="center" wrapText="1"/>
    </xf>
    <xf numFmtId="4" fontId="29" fillId="34" borderId="15" xfId="43" applyNumberFormat="1" applyFont="1" applyFill="1" applyBorder="1" applyAlignment="1">
      <alignment horizontal="center" vertical="center" shrinkToFit="1"/>
    </xf>
    <xf numFmtId="4" fontId="28" fillId="34" borderId="16" xfId="43" applyNumberFormat="1" applyFont="1" applyFill="1" applyBorder="1" applyAlignment="1">
      <alignment horizontal="center" vertical="center" shrinkToFit="1"/>
    </xf>
    <xf numFmtId="4" fontId="26" fillId="34" borderId="12" xfId="41" applyNumberFormat="1" applyFont="1" applyFill="1" applyBorder="1" applyAlignment="1">
      <alignment horizontal="center" vertical="center" shrinkToFit="1"/>
    </xf>
    <xf numFmtId="4" fontId="29" fillId="34" borderId="26" xfId="43" applyNumberFormat="1" applyFont="1" applyFill="1" applyBorder="1" applyAlignment="1">
      <alignment horizontal="center" vertical="center" shrinkToFit="1"/>
    </xf>
    <xf numFmtId="49" fontId="27" fillId="34" borderId="11" xfId="41" applyNumberFormat="1" applyFont="1" applyFill="1" applyBorder="1" applyAlignment="1">
      <alignment horizontal="left" vertical="center" wrapText="1"/>
    </xf>
    <xf numFmtId="49" fontId="27" fillId="34" borderId="27" xfId="41" applyNumberFormat="1" applyFont="1" applyFill="1" applyBorder="1" applyAlignment="1">
      <alignment horizontal="center" vertical="center" wrapText="1"/>
    </xf>
    <xf numFmtId="4" fontId="30" fillId="0" borderId="14" xfId="0" applyNumberFormat="1" applyFont="1" applyBorder="1" applyAlignment="1">
      <alignment horizontal="center" vertical="center"/>
    </xf>
    <xf numFmtId="49" fontId="26" fillId="34" borderId="12" xfId="41" applyNumberFormat="1" applyFont="1" applyFill="1" applyBorder="1" applyAlignment="1">
      <alignment horizontal="center" vertical="center" wrapText="1"/>
    </xf>
    <xf numFmtId="4" fontId="28" fillId="34" borderId="28" xfId="43" applyNumberFormat="1" applyFont="1" applyFill="1" applyBorder="1" applyAlignment="1">
      <alignment horizontal="center" vertical="center" shrinkToFit="1"/>
    </xf>
    <xf numFmtId="4" fontId="28" fillId="34" borderId="29" xfId="43" applyNumberFormat="1" applyFont="1" applyFill="1" applyBorder="1" applyAlignment="1">
      <alignment horizontal="center" vertical="center" shrinkToFit="1"/>
    </xf>
    <xf numFmtId="49" fontId="28" fillId="34" borderId="28" xfId="43" applyNumberFormat="1" applyFont="1" applyFill="1" applyBorder="1" applyAlignment="1">
      <alignment horizontal="center" vertical="center" wrapText="1"/>
    </xf>
    <xf numFmtId="0" fontId="19" fillId="34" borderId="0" xfId="41" applyFont="1" applyFill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24" fillId="34" borderId="11" xfId="41" applyFont="1" applyFill="1" applyBorder="1" applyAlignment="1">
      <alignment horizontal="center" vertical="center" wrapText="1"/>
    </xf>
    <xf numFmtId="0" fontId="24" fillId="34" borderId="12" xfId="41" applyFont="1" applyFill="1" applyBorder="1" applyAlignment="1">
      <alignment horizontal="center" vertical="center" wrapText="1"/>
    </xf>
    <xf numFmtId="0" fontId="20" fillId="34" borderId="0" xfId="41" applyFont="1" applyFill="1" applyBorder="1" applyAlignment="1">
      <alignment horizontal="center" wrapText="1"/>
    </xf>
    <xf numFmtId="0" fontId="19" fillId="34" borderId="0" xfId="41" applyFont="1" applyFill="1" applyAlignment="1">
      <alignment wrapText="1"/>
    </xf>
    <xf numFmtId="0" fontId="19" fillId="34" borderId="13" xfId="41" applyFont="1" applyFill="1" applyBorder="1" applyAlignment="1">
      <alignment horizontal="right"/>
    </xf>
  </cellXfs>
  <cellStyles count="45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xl32 8" xfId="44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2" xfId="43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6"/>
  <sheetViews>
    <sheetView tabSelected="1" view="pageBreakPreview" zoomScaleSheetLayoutView="100" workbookViewId="0">
      <selection activeCell="D14" sqref="D14:E14"/>
    </sheetView>
  </sheetViews>
  <sheetFormatPr defaultRowHeight="14.4" x14ac:dyDescent="0.3"/>
  <cols>
    <col min="1" max="1" width="39.109375" customWidth="1"/>
    <col min="2" max="2" width="12.33203125" customWidth="1"/>
    <col min="3" max="3" width="9.109375" customWidth="1"/>
    <col min="4" max="5" width="13.109375" customWidth="1"/>
  </cols>
  <sheetData>
    <row r="1" spans="1:5" ht="123.6" customHeight="1" x14ac:dyDescent="0.3">
      <c r="A1" s="1"/>
      <c r="B1" s="84" t="s">
        <v>152</v>
      </c>
      <c r="C1" s="85"/>
      <c r="D1" s="85"/>
      <c r="E1" s="85"/>
    </row>
    <row r="2" spans="1:5" ht="15.6" x14ac:dyDescent="0.3">
      <c r="A2" s="1"/>
      <c r="B2" s="2"/>
      <c r="C2" s="3"/>
      <c r="D2" s="6"/>
      <c r="E2" s="3"/>
    </row>
    <row r="3" spans="1:5" ht="64.5" customHeight="1" x14ac:dyDescent="0.3">
      <c r="A3" s="88" t="s">
        <v>153</v>
      </c>
      <c r="B3" s="88"/>
      <c r="C3" s="88"/>
      <c r="D3" s="88"/>
      <c r="E3" s="88"/>
    </row>
    <row r="4" spans="1:5" ht="15.6" x14ac:dyDescent="0.3">
      <c r="A4" s="89"/>
      <c r="B4" s="89"/>
      <c r="C4" s="89"/>
      <c r="D4" s="89"/>
      <c r="E4" s="89"/>
    </row>
    <row r="5" spans="1:5" ht="15.6" x14ac:dyDescent="0.3">
      <c r="A5" s="90" t="s">
        <v>0</v>
      </c>
      <c r="B5" s="90"/>
      <c r="C5" s="90"/>
      <c r="D5" s="90"/>
      <c r="E5" s="90"/>
    </row>
    <row r="6" spans="1:5" x14ac:dyDescent="0.3">
      <c r="A6" s="86" t="s">
        <v>1</v>
      </c>
      <c r="B6" s="86" t="s">
        <v>2</v>
      </c>
      <c r="C6" s="86" t="s">
        <v>3</v>
      </c>
      <c r="D6" s="86" t="s">
        <v>149</v>
      </c>
      <c r="E6" s="86" t="s">
        <v>154</v>
      </c>
    </row>
    <row r="7" spans="1:5" ht="98.25" customHeight="1" x14ac:dyDescent="0.3">
      <c r="A7" s="87"/>
      <c r="B7" s="87"/>
      <c r="C7" s="87"/>
      <c r="D7" s="87"/>
      <c r="E7" s="87"/>
    </row>
    <row r="8" spans="1:5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</row>
    <row r="9" spans="1:5" ht="57" x14ac:dyDescent="0.3">
      <c r="A9" s="8" t="s">
        <v>4</v>
      </c>
      <c r="B9" s="9" t="s">
        <v>66</v>
      </c>
      <c r="C9" s="9"/>
      <c r="D9" s="10">
        <f>SUM(D10,D17,D20,D23,D26)</f>
        <v>14774157.799999999</v>
      </c>
      <c r="E9" s="10">
        <f>SUM(E10,E17,E20,E23,E26)</f>
        <v>14873157.799999999</v>
      </c>
    </row>
    <row r="10" spans="1:5" s="5" customFormat="1" ht="24" x14ac:dyDescent="0.3">
      <c r="A10" s="11" t="s">
        <v>5</v>
      </c>
      <c r="B10" s="12" t="s">
        <v>69</v>
      </c>
      <c r="C10" s="12"/>
      <c r="D10" s="13">
        <f>SUM(D11,D13,D15)</f>
        <v>13016937.6</v>
      </c>
      <c r="E10" s="13">
        <f>SUM(E11,E13,E15)</f>
        <v>13016937.6</v>
      </c>
    </row>
    <row r="11" spans="1:5" ht="60" x14ac:dyDescent="0.3">
      <c r="A11" s="11" t="s">
        <v>6</v>
      </c>
      <c r="B11" s="12" t="s">
        <v>69</v>
      </c>
      <c r="C11" s="12" t="s">
        <v>7</v>
      </c>
      <c r="D11" s="13">
        <f>D12</f>
        <v>10732710.199999999</v>
      </c>
      <c r="E11" s="13">
        <f>E12</f>
        <v>10732710.199999999</v>
      </c>
    </row>
    <row r="12" spans="1:5" ht="24" x14ac:dyDescent="0.3">
      <c r="A12" s="11" t="s">
        <v>8</v>
      </c>
      <c r="B12" s="12" t="s">
        <v>69</v>
      </c>
      <c r="C12" s="12" t="s">
        <v>9</v>
      </c>
      <c r="D12" s="13">
        <v>10732710.199999999</v>
      </c>
      <c r="E12" s="13">
        <v>10732710.199999999</v>
      </c>
    </row>
    <row r="13" spans="1:5" ht="24" x14ac:dyDescent="0.3">
      <c r="A13" s="11" t="s">
        <v>10</v>
      </c>
      <c r="B13" s="12" t="s">
        <v>69</v>
      </c>
      <c r="C13" s="12" t="s">
        <v>11</v>
      </c>
      <c r="D13" s="13">
        <f>D14</f>
        <v>2283227.4</v>
      </c>
      <c r="E13" s="13">
        <f>E14</f>
        <v>2283227.4</v>
      </c>
    </row>
    <row r="14" spans="1:5" ht="24" x14ac:dyDescent="0.3">
      <c r="A14" s="11" t="s">
        <v>12</v>
      </c>
      <c r="B14" s="12" t="s">
        <v>69</v>
      </c>
      <c r="C14" s="12" t="s">
        <v>13</v>
      </c>
      <c r="D14" s="13">
        <v>2283227.4</v>
      </c>
      <c r="E14" s="13">
        <v>2283227.4</v>
      </c>
    </row>
    <row r="15" spans="1:5" x14ac:dyDescent="0.3">
      <c r="A15" s="11" t="s">
        <v>14</v>
      </c>
      <c r="B15" s="12" t="s">
        <v>69</v>
      </c>
      <c r="C15" s="12" t="s">
        <v>15</v>
      </c>
      <c r="D15" s="13">
        <f>D16</f>
        <v>1000</v>
      </c>
      <c r="E15" s="13">
        <f>E16</f>
        <v>1000</v>
      </c>
    </row>
    <row r="16" spans="1:5" x14ac:dyDescent="0.3">
      <c r="A16" s="11" t="s">
        <v>16</v>
      </c>
      <c r="B16" s="12" t="s">
        <v>69</v>
      </c>
      <c r="C16" s="12" t="s">
        <v>17</v>
      </c>
      <c r="D16" s="13">
        <v>1000</v>
      </c>
      <c r="E16" s="13">
        <v>1000</v>
      </c>
    </row>
    <row r="17" spans="1:5" s="5" customFormat="1" x14ac:dyDescent="0.3">
      <c r="A17" s="11" t="s">
        <v>18</v>
      </c>
      <c r="B17" s="12" t="s">
        <v>70</v>
      </c>
      <c r="C17" s="12"/>
      <c r="D17" s="13">
        <f>D18</f>
        <v>954220.2</v>
      </c>
      <c r="E17" s="13">
        <f>E18</f>
        <v>954220.2</v>
      </c>
    </row>
    <row r="18" spans="1:5" ht="60" x14ac:dyDescent="0.3">
      <c r="A18" s="11" t="s">
        <v>6</v>
      </c>
      <c r="B18" s="12" t="s">
        <v>70</v>
      </c>
      <c r="C18" s="12" t="s">
        <v>7</v>
      </c>
      <c r="D18" s="13">
        <f>D19</f>
        <v>954220.2</v>
      </c>
      <c r="E18" s="13">
        <f>E19</f>
        <v>954220.2</v>
      </c>
    </row>
    <row r="19" spans="1:5" ht="24" x14ac:dyDescent="0.3">
      <c r="A19" s="11" t="s">
        <v>8</v>
      </c>
      <c r="B19" s="12" t="s">
        <v>70</v>
      </c>
      <c r="C19" s="12" t="s">
        <v>9</v>
      </c>
      <c r="D19" s="13">
        <v>954220.2</v>
      </c>
      <c r="E19" s="13">
        <v>954220.2</v>
      </c>
    </row>
    <row r="20" spans="1:5" s="5" customFormat="1" ht="24" x14ac:dyDescent="0.3">
      <c r="A20" s="11" t="s">
        <v>19</v>
      </c>
      <c r="B20" s="12" t="s">
        <v>72</v>
      </c>
      <c r="C20" s="12"/>
      <c r="D20" s="13">
        <f>D21</f>
        <v>3000</v>
      </c>
      <c r="E20" s="13">
        <f>E21</f>
        <v>2000</v>
      </c>
    </row>
    <row r="21" spans="1:5" ht="24" x14ac:dyDescent="0.3">
      <c r="A21" s="11" t="s">
        <v>20</v>
      </c>
      <c r="B21" s="12" t="s">
        <v>72</v>
      </c>
      <c r="C21" s="12" t="s">
        <v>21</v>
      </c>
      <c r="D21" s="13">
        <f>D22</f>
        <v>3000</v>
      </c>
      <c r="E21" s="13">
        <f>E22</f>
        <v>2000</v>
      </c>
    </row>
    <row r="22" spans="1:5" x14ac:dyDescent="0.3">
      <c r="A22" s="11" t="s">
        <v>22</v>
      </c>
      <c r="B22" s="12" t="s">
        <v>72</v>
      </c>
      <c r="C22" s="12" t="s">
        <v>23</v>
      </c>
      <c r="D22" s="13">
        <v>3000</v>
      </c>
      <c r="E22" s="13">
        <v>2000</v>
      </c>
    </row>
    <row r="23" spans="1:5" s="5" customFormat="1" ht="30.75" customHeight="1" x14ac:dyDescent="0.3">
      <c r="A23" s="11" t="s">
        <v>71</v>
      </c>
      <c r="B23" s="12" t="s">
        <v>99</v>
      </c>
      <c r="C23" s="12"/>
      <c r="D23" s="13">
        <f>D24</f>
        <v>700000</v>
      </c>
      <c r="E23" s="13">
        <f>E24</f>
        <v>800000</v>
      </c>
    </row>
    <row r="24" spans="1:5" ht="24" x14ac:dyDescent="0.3">
      <c r="A24" s="11" t="s">
        <v>10</v>
      </c>
      <c r="B24" s="12" t="s">
        <v>99</v>
      </c>
      <c r="C24" s="12" t="s">
        <v>11</v>
      </c>
      <c r="D24" s="13">
        <f>D25</f>
        <v>700000</v>
      </c>
      <c r="E24" s="13">
        <f>E25</f>
        <v>800000</v>
      </c>
    </row>
    <row r="25" spans="1:5" ht="24" x14ac:dyDescent="0.3">
      <c r="A25" s="11" t="s">
        <v>12</v>
      </c>
      <c r="B25" s="12" t="s">
        <v>99</v>
      </c>
      <c r="C25" s="12" t="s">
        <v>13</v>
      </c>
      <c r="D25" s="13">
        <v>700000</v>
      </c>
      <c r="E25" s="13">
        <v>800000</v>
      </c>
    </row>
    <row r="26" spans="1:5" s="5" customFormat="1" x14ac:dyDescent="0.3">
      <c r="A26" s="11" t="s">
        <v>78</v>
      </c>
      <c r="B26" s="12" t="s">
        <v>73</v>
      </c>
      <c r="C26" s="12"/>
      <c r="D26" s="13">
        <f>D27</f>
        <v>100000</v>
      </c>
      <c r="E26" s="13">
        <f>E27</f>
        <v>100000</v>
      </c>
    </row>
    <row r="27" spans="1:5" x14ac:dyDescent="0.3">
      <c r="A27" s="11" t="s">
        <v>14</v>
      </c>
      <c r="B27" s="12" t="s">
        <v>73</v>
      </c>
      <c r="C27" s="12" t="s">
        <v>15</v>
      </c>
      <c r="D27" s="13">
        <f>D28</f>
        <v>100000</v>
      </c>
      <c r="E27" s="13">
        <f>E28</f>
        <v>100000</v>
      </c>
    </row>
    <row r="28" spans="1:5" x14ac:dyDescent="0.3">
      <c r="A28" s="11" t="s">
        <v>16</v>
      </c>
      <c r="B28" s="12" t="s">
        <v>73</v>
      </c>
      <c r="C28" s="12" t="s">
        <v>17</v>
      </c>
      <c r="D28" s="13">
        <v>100000</v>
      </c>
      <c r="E28" s="13">
        <v>100000</v>
      </c>
    </row>
    <row r="29" spans="1:5" ht="45.6" x14ac:dyDescent="0.3">
      <c r="A29" s="8" t="s">
        <v>57</v>
      </c>
      <c r="B29" s="16" t="s">
        <v>74</v>
      </c>
      <c r="C29" s="16"/>
      <c r="D29" s="17">
        <f>SUM(D30,D33,D36)</f>
        <v>3319131</v>
      </c>
      <c r="E29" s="17">
        <f>SUM(E30,E33,E36)</f>
        <v>3550948</v>
      </c>
    </row>
    <row r="30" spans="1:5" x14ac:dyDescent="0.3">
      <c r="A30" s="11" t="s">
        <v>58</v>
      </c>
      <c r="B30" s="14" t="s">
        <v>75</v>
      </c>
      <c r="C30" s="14"/>
      <c r="D30" s="15">
        <f>D31</f>
        <v>1319131</v>
      </c>
      <c r="E30" s="15">
        <f>E31</f>
        <v>1350948</v>
      </c>
    </row>
    <row r="31" spans="1:5" ht="24" x14ac:dyDescent="0.3">
      <c r="A31" s="11" t="s">
        <v>10</v>
      </c>
      <c r="B31" s="14" t="s">
        <v>75</v>
      </c>
      <c r="C31" s="14" t="s">
        <v>11</v>
      </c>
      <c r="D31" s="15">
        <f>D32</f>
        <v>1319131</v>
      </c>
      <c r="E31" s="15">
        <f>E32</f>
        <v>1350948</v>
      </c>
    </row>
    <row r="32" spans="1:5" ht="24" x14ac:dyDescent="0.3">
      <c r="A32" s="11" t="s">
        <v>12</v>
      </c>
      <c r="B32" s="14" t="s">
        <v>75</v>
      </c>
      <c r="C32" s="14" t="s">
        <v>13</v>
      </c>
      <c r="D32" s="15">
        <v>1319131</v>
      </c>
      <c r="E32" s="15">
        <v>1350948</v>
      </c>
    </row>
    <row r="33" spans="1:5" ht="24" x14ac:dyDescent="0.3">
      <c r="A33" s="18" t="s">
        <v>104</v>
      </c>
      <c r="B33" s="19" t="s">
        <v>120</v>
      </c>
      <c r="C33" s="14"/>
      <c r="D33" s="15">
        <f>D34</f>
        <v>1200000</v>
      </c>
      <c r="E33" s="15">
        <f>E34</f>
        <v>1300000</v>
      </c>
    </row>
    <row r="34" spans="1:5" ht="24" x14ac:dyDescent="0.3">
      <c r="A34" s="18" t="s">
        <v>10</v>
      </c>
      <c r="B34" s="19" t="s">
        <v>120</v>
      </c>
      <c r="C34" s="14" t="s">
        <v>11</v>
      </c>
      <c r="D34" s="15">
        <f>D35</f>
        <v>1200000</v>
      </c>
      <c r="E34" s="15">
        <f>E35</f>
        <v>1300000</v>
      </c>
    </row>
    <row r="35" spans="1:5" ht="24" x14ac:dyDescent="0.3">
      <c r="A35" s="20" t="s">
        <v>12</v>
      </c>
      <c r="B35" s="19" t="s">
        <v>120</v>
      </c>
      <c r="C35" s="21" t="s">
        <v>13</v>
      </c>
      <c r="D35" s="22">
        <v>1200000</v>
      </c>
      <c r="E35" s="22">
        <v>1300000</v>
      </c>
    </row>
    <row r="36" spans="1:5" s="5" customFormat="1" ht="24" x14ac:dyDescent="0.3">
      <c r="A36" s="23" t="s">
        <v>105</v>
      </c>
      <c r="B36" s="19" t="s">
        <v>121</v>
      </c>
      <c r="C36" s="21"/>
      <c r="D36" s="24">
        <f>D37</f>
        <v>800000</v>
      </c>
      <c r="E36" s="24">
        <f>E37</f>
        <v>900000</v>
      </c>
    </row>
    <row r="37" spans="1:5" ht="24" x14ac:dyDescent="0.3">
      <c r="A37" s="23" t="s">
        <v>10</v>
      </c>
      <c r="B37" s="19" t="s">
        <v>121</v>
      </c>
      <c r="C37" s="21" t="s">
        <v>11</v>
      </c>
      <c r="D37" s="24">
        <f>D38</f>
        <v>800000</v>
      </c>
      <c r="E37" s="24">
        <f>E38</f>
        <v>900000</v>
      </c>
    </row>
    <row r="38" spans="1:5" ht="24" x14ac:dyDescent="0.3">
      <c r="A38" s="23" t="s">
        <v>12</v>
      </c>
      <c r="B38" s="19" t="s">
        <v>121</v>
      </c>
      <c r="C38" s="19" t="s">
        <v>13</v>
      </c>
      <c r="D38" s="25">
        <v>800000</v>
      </c>
      <c r="E38" s="25">
        <v>900000</v>
      </c>
    </row>
    <row r="39" spans="1:5" ht="45.6" x14ac:dyDescent="0.3">
      <c r="A39" s="65" t="s">
        <v>60</v>
      </c>
      <c r="B39" s="80" t="s">
        <v>76</v>
      </c>
      <c r="C39" s="80"/>
      <c r="D39" s="75">
        <f>SUM(D40,D43,D46,D49)</f>
        <v>3800000</v>
      </c>
      <c r="E39" s="75">
        <f>SUM(E40,E43,E46,E49)</f>
        <v>3850000</v>
      </c>
    </row>
    <row r="40" spans="1:5" x14ac:dyDescent="0.3">
      <c r="A40" s="18" t="s">
        <v>77</v>
      </c>
      <c r="B40" s="14" t="s">
        <v>79</v>
      </c>
      <c r="C40" s="14"/>
      <c r="D40" s="15">
        <f>D41</f>
        <v>1500000</v>
      </c>
      <c r="E40" s="15">
        <f>E41</f>
        <v>1500000</v>
      </c>
    </row>
    <row r="41" spans="1:5" ht="24" x14ac:dyDescent="0.3">
      <c r="A41" s="18" t="s">
        <v>10</v>
      </c>
      <c r="B41" s="14" t="s">
        <v>79</v>
      </c>
      <c r="C41" s="14" t="s">
        <v>11</v>
      </c>
      <c r="D41" s="15">
        <f>D42</f>
        <v>1500000</v>
      </c>
      <c r="E41" s="15">
        <f>E42</f>
        <v>1500000</v>
      </c>
    </row>
    <row r="42" spans="1:5" ht="24" x14ac:dyDescent="0.3">
      <c r="A42" s="18" t="s">
        <v>12</v>
      </c>
      <c r="B42" s="14" t="s">
        <v>79</v>
      </c>
      <c r="C42" s="14" t="s">
        <v>13</v>
      </c>
      <c r="D42" s="15">
        <v>1500000</v>
      </c>
      <c r="E42" s="15">
        <v>1500000</v>
      </c>
    </row>
    <row r="43" spans="1:5" ht="24" x14ac:dyDescent="0.3">
      <c r="A43" s="18" t="s">
        <v>81</v>
      </c>
      <c r="B43" s="14" t="s">
        <v>82</v>
      </c>
      <c r="C43" s="14"/>
      <c r="D43" s="15">
        <f>D44</f>
        <v>1800000</v>
      </c>
      <c r="E43" s="15">
        <f>E44</f>
        <v>1800000</v>
      </c>
    </row>
    <row r="44" spans="1:5" ht="24" x14ac:dyDescent="0.3">
      <c r="A44" s="18" t="s">
        <v>10</v>
      </c>
      <c r="B44" s="14" t="s">
        <v>82</v>
      </c>
      <c r="C44" s="14" t="s">
        <v>11</v>
      </c>
      <c r="D44" s="15">
        <f>D45</f>
        <v>1800000</v>
      </c>
      <c r="E44" s="15">
        <f>E45</f>
        <v>1800000</v>
      </c>
    </row>
    <row r="45" spans="1:5" ht="24" x14ac:dyDescent="0.3">
      <c r="A45" s="18" t="s">
        <v>12</v>
      </c>
      <c r="B45" s="14" t="s">
        <v>82</v>
      </c>
      <c r="C45" s="14" t="s">
        <v>13</v>
      </c>
      <c r="D45" s="15">
        <v>1800000</v>
      </c>
      <c r="E45" s="15">
        <v>1800000</v>
      </c>
    </row>
    <row r="46" spans="1:5" x14ac:dyDescent="0.3">
      <c r="A46" s="18" t="s">
        <v>122</v>
      </c>
      <c r="B46" s="14" t="s">
        <v>80</v>
      </c>
      <c r="C46" s="14"/>
      <c r="D46" s="15">
        <f>D47</f>
        <v>300000</v>
      </c>
      <c r="E46" s="15">
        <f>E47</f>
        <v>350000</v>
      </c>
    </row>
    <row r="47" spans="1:5" ht="24" x14ac:dyDescent="0.3">
      <c r="A47" s="20" t="s">
        <v>10</v>
      </c>
      <c r="B47" s="14" t="s">
        <v>80</v>
      </c>
      <c r="C47" s="14" t="s">
        <v>11</v>
      </c>
      <c r="D47" s="22">
        <f>D48</f>
        <v>300000</v>
      </c>
      <c r="E47" s="22">
        <f>E48</f>
        <v>350000</v>
      </c>
    </row>
    <row r="48" spans="1:5" ht="24" x14ac:dyDescent="0.3">
      <c r="A48" s="23" t="s">
        <v>12</v>
      </c>
      <c r="B48" s="27" t="s">
        <v>80</v>
      </c>
      <c r="C48" s="28" t="s">
        <v>13</v>
      </c>
      <c r="D48" s="29">
        <v>300000</v>
      </c>
      <c r="E48" s="29">
        <v>350000</v>
      </c>
    </row>
    <row r="49" spans="1:5" ht="25.2" thickBot="1" x14ac:dyDescent="0.35">
      <c r="A49" s="30" t="s">
        <v>131</v>
      </c>
      <c r="B49" s="14" t="s">
        <v>132</v>
      </c>
      <c r="C49" s="14"/>
      <c r="D49" s="15">
        <f>D50</f>
        <v>200000</v>
      </c>
      <c r="E49" s="15">
        <f>E50</f>
        <v>200000</v>
      </c>
    </row>
    <row r="50" spans="1:5" s="4" customFormat="1" ht="24.6" thickBot="1" x14ac:dyDescent="0.35">
      <c r="A50" s="31" t="s">
        <v>133</v>
      </c>
      <c r="B50" s="21" t="s">
        <v>132</v>
      </c>
      <c r="C50" s="21" t="s">
        <v>11</v>
      </c>
      <c r="D50" s="22">
        <f>D51</f>
        <v>200000</v>
      </c>
      <c r="E50" s="15">
        <f>E51</f>
        <v>200000</v>
      </c>
    </row>
    <row r="51" spans="1:5" s="5" customFormat="1" ht="24.6" thickBot="1" x14ac:dyDescent="0.35">
      <c r="A51" s="32" t="s">
        <v>134</v>
      </c>
      <c r="B51" s="19" t="s">
        <v>132</v>
      </c>
      <c r="C51" s="19" t="s">
        <v>13</v>
      </c>
      <c r="D51" s="24">
        <v>200000</v>
      </c>
      <c r="E51" s="15">
        <v>200000</v>
      </c>
    </row>
    <row r="52" spans="1:5" ht="34.200000000000003" x14ac:dyDescent="0.3">
      <c r="A52" s="33" t="s">
        <v>34</v>
      </c>
      <c r="B52" s="34" t="s">
        <v>83</v>
      </c>
      <c r="C52" s="35"/>
      <c r="D52" s="36">
        <f>SUM(D53,D56,D59,D62,D65)</f>
        <v>17250000</v>
      </c>
      <c r="E52" s="36">
        <f>SUM(E53,E56,E59,E62,E65)</f>
        <v>17250000</v>
      </c>
    </row>
    <row r="53" spans="1:5" x14ac:dyDescent="0.3">
      <c r="A53" s="18" t="s">
        <v>35</v>
      </c>
      <c r="B53" s="21" t="s">
        <v>84</v>
      </c>
      <c r="C53" s="14"/>
      <c r="D53" s="22">
        <f>D54</f>
        <v>14000000</v>
      </c>
      <c r="E53" s="22">
        <f>E54</f>
        <v>14000000</v>
      </c>
    </row>
    <row r="54" spans="1:5" s="5" customFormat="1" ht="24" x14ac:dyDescent="0.3">
      <c r="A54" s="18" t="s">
        <v>10</v>
      </c>
      <c r="B54" s="21" t="s">
        <v>84</v>
      </c>
      <c r="C54" s="37" t="s">
        <v>11</v>
      </c>
      <c r="D54" s="22">
        <f>D55</f>
        <v>14000000</v>
      </c>
      <c r="E54" s="22">
        <f>E55</f>
        <v>14000000</v>
      </c>
    </row>
    <row r="55" spans="1:5" ht="24" x14ac:dyDescent="0.3">
      <c r="A55" s="18" t="s">
        <v>12</v>
      </c>
      <c r="B55" s="21" t="s">
        <v>84</v>
      </c>
      <c r="C55" s="37" t="s">
        <v>13</v>
      </c>
      <c r="D55" s="81">
        <v>14000000</v>
      </c>
      <c r="E55" s="81">
        <v>14000000</v>
      </c>
    </row>
    <row r="56" spans="1:5" x14ac:dyDescent="0.3">
      <c r="A56" s="18" t="s">
        <v>36</v>
      </c>
      <c r="B56" s="21" t="s">
        <v>85</v>
      </c>
      <c r="C56" s="14"/>
      <c r="D56" s="38">
        <f>D57</f>
        <v>2000000</v>
      </c>
      <c r="E56" s="38">
        <f>E57</f>
        <v>2000000</v>
      </c>
    </row>
    <row r="57" spans="1:5" s="5" customFormat="1" ht="24" x14ac:dyDescent="0.3">
      <c r="A57" s="18" t="s">
        <v>10</v>
      </c>
      <c r="B57" s="21" t="s">
        <v>85</v>
      </c>
      <c r="C57" s="14" t="s">
        <v>11</v>
      </c>
      <c r="D57" s="15">
        <f>D58</f>
        <v>2000000</v>
      </c>
      <c r="E57" s="15">
        <f>E58</f>
        <v>2000000</v>
      </c>
    </row>
    <row r="58" spans="1:5" ht="24" x14ac:dyDescent="0.3">
      <c r="A58" s="18" t="s">
        <v>12</v>
      </c>
      <c r="B58" s="19" t="s">
        <v>85</v>
      </c>
      <c r="C58" s="39" t="s">
        <v>13</v>
      </c>
      <c r="D58" s="15">
        <v>2000000</v>
      </c>
      <c r="E58" s="15">
        <v>2000000</v>
      </c>
    </row>
    <row r="59" spans="1:5" ht="24" x14ac:dyDescent="0.3">
      <c r="A59" s="18" t="s">
        <v>86</v>
      </c>
      <c r="B59" s="21" t="s">
        <v>87</v>
      </c>
      <c r="C59" s="14"/>
      <c r="D59" s="15">
        <f>D60</f>
        <v>900000</v>
      </c>
      <c r="E59" s="15">
        <f>E60</f>
        <v>900000</v>
      </c>
    </row>
    <row r="60" spans="1:5" s="5" customFormat="1" ht="24" x14ac:dyDescent="0.3">
      <c r="A60" s="18" t="s">
        <v>10</v>
      </c>
      <c r="B60" s="21" t="s">
        <v>87</v>
      </c>
      <c r="C60" s="14" t="s">
        <v>11</v>
      </c>
      <c r="D60" s="15">
        <f>D61</f>
        <v>900000</v>
      </c>
      <c r="E60" s="15">
        <f>E61</f>
        <v>900000</v>
      </c>
    </row>
    <row r="61" spans="1:5" ht="24" x14ac:dyDescent="0.3">
      <c r="A61" s="18" t="s">
        <v>12</v>
      </c>
      <c r="B61" s="21" t="s">
        <v>87</v>
      </c>
      <c r="C61" s="14" t="s">
        <v>13</v>
      </c>
      <c r="D61" s="15">
        <v>900000</v>
      </c>
      <c r="E61" s="15">
        <v>900000</v>
      </c>
    </row>
    <row r="62" spans="1:5" ht="24" x14ac:dyDescent="0.3">
      <c r="A62" s="18" t="s">
        <v>100</v>
      </c>
      <c r="B62" s="21" t="s">
        <v>88</v>
      </c>
      <c r="C62" s="14"/>
      <c r="D62" s="15">
        <f>D63</f>
        <v>200000</v>
      </c>
      <c r="E62" s="15">
        <f>E63</f>
        <v>200000</v>
      </c>
    </row>
    <row r="63" spans="1:5" ht="24" x14ac:dyDescent="0.3">
      <c r="A63" s="18" t="s">
        <v>10</v>
      </c>
      <c r="B63" s="21" t="s">
        <v>88</v>
      </c>
      <c r="C63" s="14" t="s">
        <v>11</v>
      </c>
      <c r="D63" s="15">
        <f>D64</f>
        <v>200000</v>
      </c>
      <c r="E63" s="15">
        <f>E64</f>
        <v>200000</v>
      </c>
    </row>
    <row r="64" spans="1:5" s="5" customFormat="1" ht="24" x14ac:dyDescent="0.3">
      <c r="A64" s="18" t="s">
        <v>12</v>
      </c>
      <c r="B64" s="21" t="s">
        <v>88</v>
      </c>
      <c r="C64" s="14" t="s">
        <v>13</v>
      </c>
      <c r="D64" s="15">
        <v>200000</v>
      </c>
      <c r="E64" s="15">
        <v>200000</v>
      </c>
    </row>
    <row r="65" spans="1:5" s="5" customFormat="1" ht="36" x14ac:dyDescent="0.3">
      <c r="A65" s="54" t="s">
        <v>144</v>
      </c>
      <c r="B65" s="55" t="s">
        <v>145</v>
      </c>
      <c r="C65" s="55"/>
      <c r="D65" s="56">
        <f>D66</f>
        <v>150000</v>
      </c>
      <c r="E65" s="15">
        <f>E66</f>
        <v>150000</v>
      </c>
    </row>
    <row r="66" spans="1:5" s="5" customFormat="1" ht="24" x14ac:dyDescent="0.3">
      <c r="A66" s="54" t="s">
        <v>10</v>
      </c>
      <c r="B66" s="55" t="s">
        <v>145</v>
      </c>
      <c r="C66" s="55" t="s">
        <v>11</v>
      </c>
      <c r="D66" s="56">
        <f>D67</f>
        <v>150000</v>
      </c>
      <c r="E66" s="15">
        <f>E67</f>
        <v>150000</v>
      </c>
    </row>
    <row r="67" spans="1:5" s="5" customFormat="1" ht="24" x14ac:dyDescent="0.3">
      <c r="A67" s="54" t="s">
        <v>12</v>
      </c>
      <c r="B67" s="55" t="s">
        <v>145</v>
      </c>
      <c r="C67" s="55" t="s">
        <v>13</v>
      </c>
      <c r="D67" s="56">
        <v>150000</v>
      </c>
      <c r="E67" s="15">
        <v>150000</v>
      </c>
    </row>
    <row r="68" spans="1:5" s="5" customFormat="1" ht="45.6" x14ac:dyDescent="0.3">
      <c r="A68" s="26" t="s">
        <v>24</v>
      </c>
      <c r="B68" s="40" t="s">
        <v>89</v>
      </c>
      <c r="C68" s="16"/>
      <c r="D68" s="17">
        <f>SUM(D69,D72)</f>
        <v>9050000</v>
      </c>
      <c r="E68" s="17">
        <f>SUM(E69,E72)</f>
        <v>9050000</v>
      </c>
    </row>
    <row r="69" spans="1:5" s="5" customFormat="1" ht="36" x14ac:dyDescent="0.3">
      <c r="A69" s="18" t="s">
        <v>25</v>
      </c>
      <c r="B69" s="21" t="s">
        <v>90</v>
      </c>
      <c r="C69" s="14"/>
      <c r="D69" s="15">
        <f>D70</f>
        <v>50000</v>
      </c>
      <c r="E69" s="15">
        <f>E70</f>
        <v>50000</v>
      </c>
    </row>
    <row r="70" spans="1:5" s="5" customFormat="1" ht="24" x14ac:dyDescent="0.3">
      <c r="A70" s="18" t="s">
        <v>10</v>
      </c>
      <c r="B70" s="21" t="s">
        <v>90</v>
      </c>
      <c r="C70" s="14" t="s">
        <v>11</v>
      </c>
      <c r="D70" s="15">
        <f>D71</f>
        <v>50000</v>
      </c>
      <c r="E70" s="15">
        <f>E71</f>
        <v>50000</v>
      </c>
    </row>
    <row r="71" spans="1:5" ht="24" x14ac:dyDescent="0.3">
      <c r="A71" s="20" t="s">
        <v>12</v>
      </c>
      <c r="B71" s="21" t="s">
        <v>90</v>
      </c>
      <c r="C71" s="21" t="s">
        <v>13</v>
      </c>
      <c r="D71" s="15">
        <v>50000</v>
      </c>
      <c r="E71" s="15">
        <v>50000</v>
      </c>
    </row>
    <row r="72" spans="1:5" ht="36" x14ac:dyDescent="0.3">
      <c r="A72" s="20" t="s">
        <v>142</v>
      </c>
      <c r="B72" s="21" t="s">
        <v>146</v>
      </c>
      <c r="C72" s="21"/>
      <c r="D72" s="74">
        <f>D73</f>
        <v>9000000</v>
      </c>
      <c r="E72" s="74">
        <f>E73</f>
        <v>9000000</v>
      </c>
    </row>
    <row r="73" spans="1:5" ht="24" x14ac:dyDescent="0.3">
      <c r="A73" s="20" t="s">
        <v>10</v>
      </c>
      <c r="B73" s="21" t="s">
        <v>146</v>
      </c>
      <c r="C73" s="21" t="s">
        <v>11</v>
      </c>
      <c r="D73" s="74">
        <f>D74</f>
        <v>9000000</v>
      </c>
      <c r="E73" s="74">
        <f>E74</f>
        <v>9000000</v>
      </c>
    </row>
    <row r="74" spans="1:5" s="5" customFormat="1" ht="24" x14ac:dyDescent="0.3">
      <c r="A74" s="20" t="s">
        <v>12</v>
      </c>
      <c r="B74" s="21" t="s">
        <v>146</v>
      </c>
      <c r="C74" s="21" t="s">
        <v>13</v>
      </c>
      <c r="D74" s="74">
        <v>9000000</v>
      </c>
      <c r="E74" s="82">
        <v>9000000</v>
      </c>
    </row>
    <row r="75" spans="1:5" ht="34.200000000000003" x14ac:dyDescent="0.3">
      <c r="A75" s="8" t="s">
        <v>59</v>
      </c>
      <c r="B75" s="41" t="s">
        <v>91</v>
      </c>
      <c r="C75" s="9"/>
      <c r="D75" s="10">
        <f>SUM(D76,D79)</f>
        <v>150000</v>
      </c>
      <c r="E75" s="75">
        <f>SUM(E76,E79)</f>
        <v>160000</v>
      </c>
    </row>
    <row r="76" spans="1:5" ht="24" x14ac:dyDescent="0.3">
      <c r="A76" s="11" t="s">
        <v>98</v>
      </c>
      <c r="B76" s="42" t="s">
        <v>112</v>
      </c>
      <c r="C76" s="12"/>
      <c r="D76" s="13">
        <f>D77</f>
        <v>110000</v>
      </c>
      <c r="E76" s="13">
        <f>E77</f>
        <v>120000</v>
      </c>
    </row>
    <row r="77" spans="1:5" s="5" customFormat="1" ht="24" x14ac:dyDescent="0.3">
      <c r="A77" s="11" t="s">
        <v>38</v>
      </c>
      <c r="B77" s="42" t="s">
        <v>112</v>
      </c>
      <c r="C77" s="12" t="s">
        <v>39</v>
      </c>
      <c r="D77" s="13">
        <f>D78</f>
        <v>110000</v>
      </c>
      <c r="E77" s="13">
        <f>E78</f>
        <v>120000</v>
      </c>
    </row>
    <row r="78" spans="1:5" x14ac:dyDescent="0.3">
      <c r="A78" s="11" t="s">
        <v>52</v>
      </c>
      <c r="B78" s="42" t="s">
        <v>112</v>
      </c>
      <c r="C78" s="12" t="s">
        <v>53</v>
      </c>
      <c r="D78" s="13">
        <v>110000</v>
      </c>
      <c r="E78" s="13">
        <v>120000</v>
      </c>
    </row>
    <row r="79" spans="1:5" ht="24" x14ac:dyDescent="0.3">
      <c r="A79" s="11" t="s">
        <v>94</v>
      </c>
      <c r="B79" s="42" t="s">
        <v>113</v>
      </c>
      <c r="C79" s="12"/>
      <c r="D79" s="13">
        <f>D80</f>
        <v>40000</v>
      </c>
      <c r="E79" s="13">
        <f>E80</f>
        <v>40000</v>
      </c>
    </row>
    <row r="80" spans="1:5" s="4" customFormat="1" ht="24" x14ac:dyDescent="0.3">
      <c r="A80" s="11" t="s">
        <v>10</v>
      </c>
      <c r="B80" s="42" t="s">
        <v>113</v>
      </c>
      <c r="C80" s="12" t="s">
        <v>11</v>
      </c>
      <c r="D80" s="13">
        <f>D81</f>
        <v>40000</v>
      </c>
      <c r="E80" s="13">
        <f>E81</f>
        <v>40000</v>
      </c>
    </row>
    <row r="81" spans="1:5" s="5" customFormat="1" ht="24" x14ac:dyDescent="0.3">
      <c r="A81" s="43" t="s">
        <v>12</v>
      </c>
      <c r="B81" s="44" t="s">
        <v>113</v>
      </c>
      <c r="C81" s="45" t="s">
        <v>13</v>
      </c>
      <c r="D81" s="46">
        <v>40000</v>
      </c>
      <c r="E81" s="46">
        <v>40000</v>
      </c>
    </row>
    <row r="82" spans="1:5" ht="34.200000000000003" x14ac:dyDescent="0.3">
      <c r="A82" s="8" t="s">
        <v>51</v>
      </c>
      <c r="B82" s="47" t="s">
        <v>93</v>
      </c>
      <c r="C82" s="9"/>
      <c r="D82" s="10">
        <f>SUM(D83,D86,D89)</f>
        <v>19170703</v>
      </c>
      <c r="E82" s="10">
        <f>SUM(E83,E86,E89)</f>
        <v>19170703</v>
      </c>
    </row>
    <row r="83" spans="1:5" ht="24" x14ac:dyDescent="0.3">
      <c r="A83" s="11" t="s">
        <v>98</v>
      </c>
      <c r="B83" s="44" t="s">
        <v>95</v>
      </c>
      <c r="C83" s="12"/>
      <c r="D83" s="15">
        <f>D84</f>
        <v>17500000</v>
      </c>
      <c r="E83" s="15">
        <f>E84</f>
        <v>17500000</v>
      </c>
    </row>
    <row r="84" spans="1:5" s="5" customFormat="1" ht="24" x14ac:dyDescent="0.3">
      <c r="A84" s="11" t="s">
        <v>38</v>
      </c>
      <c r="B84" s="44" t="s">
        <v>95</v>
      </c>
      <c r="C84" s="12" t="s">
        <v>39</v>
      </c>
      <c r="D84" s="15">
        <f>D85</f>
        <v>17500000</v>
      </c>
      <c r="E84" s="15">
        <f>E85</f>
        <v>17500000</v>
      </c>
    </row>
    <row r="85" spans="1:5" x14ac:dyDescent="0.3">
      <c r="A85" s="11" t="s">
        <v>52</v>
      </c>
      <c r="B85" s="44" t="s">
        <v>95</v>
      </c>
      <c r="C85" s="12" t="s">
        <v>53</v>
      </c>
      <c r="D85" s="15">
        <v>17500000</v>
      </c>
      <c r="E85" s="15">
        <v>17500000</v>
      </c>
    </row>
    <row r="86" spans="1:5" ht="24" x14ac:dyDescent="0.3">
      <c r="A86" s="11" t="s">
        <v>54</v>
      </c>
      <c r="B86" s="44" t="s">
        <v>114</v>
      </c>
      <c r="C86" s="12"/>
      <c r="D86" s="15">
        <f>D87</f>
        <v>1570703</v>
      </c>
      <c r="E86" s="15">
        <f>E87</f>
        <v>1570703</v>
      </c>
    </row>
    <row r="87" spans="1:5" x14ac:dyDescent="0.3">
      <c r="A87" s="11" t="s">
        <v>30</v>
      </c>
      <c r="B87" s="44" t="s">
        <v>114</v>
      </c>
      <c r="C87" s="12" t="s">
        <v>31</v>
      </c>
      <c r="D87" s="15">
        <f>D88</f>
        <v>1570703</v>
      </c>
      <c r="E87" s="15">
        <f>E88</f>
        <v>1570703</v>
      </c>
    </row>
    <row r="88" spans="1:5" x14ac:dyDescent="0.3">
      <c r="A88" s="11" t="s">
        <v>32</v>
      </c>
      <c r="B88" s="44" t="s">
        <v>114</v>
      </c>
      <c r="C88" s="12" t="s">
        <v>33</v>
      </c>
      <c r="D88" s="15">
        <v>1570703</v>
      </c>
      <c r="E88" s="15">
        <v>1570703</v>
      </c>
    </row>
    <row r="89" spans="1:5" ht="24" x14ac:dyDescent="0.3">
      <c r="A89" s="11" t="s">
        <v>55</v>
      </c>
      <c r="B89" s="44" t="s">
        <v>115</v>
      </c>
      <c r="C89" s="12"/>
      <c r="D89" s="15">
        <f>D90</f>
        <v>100000</v>
      </c>
      <c r="E89" s="15">
        <f>E90</f>
        <v>100000</v>
      </c>
    </row>
    <row r="90" spans="1:5" x14ac:dyDescent="0.3">
      <c r="A90" s="11" t="s">
        <v>30</v>
      </c>
      <c r="B90" s="44" t="s">
        <v>115</v>
      </c>
      <c r="C90" s="12" t="s">
        <v>31</v>
      </c>
      <c r="D90" s="15">
        <f>D91</f>
        <v>100000</v>
      </c>
      <c r="E90" s="15">
        <f>E91</f>
        <v>100000</v>
      </c>
    </row>
    <row r="91" spans="1:5" x14ac:dyDescent="0.3">
      <c r="A91" s="11" t="s">
        <v>32</v>
      </c>
      <c r="B91" s="44" t="s">
        <v>115</v>
      </c>
      <c r="C91" s="12" t="s">
        <v>33</v>
      </c>
      <c r="D91" s="15">
        <v>100000</v>
      </c>
      <c r="E91" s="15">
        <v>100000</v>
      </c>
    </row>
    <row r="92" spans="1:5" ht="34.200000000000003" x14ac:dyDescent="0.3">
      <c r="A92" s="8" t="s">
        <v>42</v>
      </c>
      <c r="B92" s="47" t="s">
        <v>96</v>
      </c>
      <c r="C92" s="9"/>
      <c r="D92" s="10">
        <f t="shared" ref="D92:E94" si="0">D93</f>
        <v>500000</v>
      </c>
      <c r="E92" s="10">
        <f t="shared" si="0"/>
        <v>500000</v>
      </c>
    </row>
    <row r="93" spans="1:5" s="5" customFormat="1" x14ac:dyDescent="0.3">
      <c r="A93" s="11" t="s">
        <v>150</v>
      </c>
      <c r="B93" s="44" t="s">
        <v>151</v>
      </c>
      <c r="C93" s="12"/>
      <c r="D93" s="13">
        <f t="shared" si="0"/>
        <v>500000</v>
      </c>
      <c r="E93" s="13">
        <f t="shared" si="0"/>
        <v>500000</v>
      </c>
    </row>
    <row r="94" spans="1:5" x14ac:dyDescent="0.3">
      <c r="A94" s="11" t="s">
        <v>26</v>
      </c>
      <c r="B94" s="44" t="s">
        <v>151</v>
      </c>
      <c r="C94" s="12" t="s">
        <v>27</v>
      </c>
      <c r="D94" s="13">
        <f t="shared" si="0"/>
        <v>500000</v>
      </c>
      <c r="E94" s="13">
        <f t="shared" si="0"/>
        <v>500000</v>
      </c>
    </row>
    <row r="95" spans="1:5" ht="24" x14ac:dyDescent="0.3">
      <c r="A95" s="11" t="s">
        <v>28</v>
      </c>
      <c r="B95" s="44" t="s">
        <v>151</v>
      </c>
      <c r="C95" s="12" t="s">
        <v>29</v>
      </c>
      <c r="D95" s="13">
        <v>500000</v>
      </c>
      <c r="E95" s="13">
        <v>500000</v>
      </c>
    </row>
    <row r="96" spans="1:5" ht="34.200000000000003" x14ac:dyDescent="0.3">
      <c r="A96" s="8" t="s">
        <v>46</v>
      </c>
      <c r="B96" s="47" t="s">
        <v>67</v>
      </c>
      <c r="C96" s="9"/>
      <c r="D96" s="10">
        <f>SUM(D97)</f>
        <v>1286080.74</v>
      </c>
      <c r="E96" s="10">
        <f>SUM(E97)</f>
        <v>1294510.93</v>
      </c>
    </row>
    <row r="97" spans="1:5" x14ac:dyDescent="0.3">
      <c r="A97" s="51" t="s">
        <v>135</v>
      </c>
      <c r="B97" s="50" t="s">
        <v>136</v>
      </c>
      <c r="C97" s="52"/>
      <c r="D97" s="38">
        <f>D98</f>
        <v>1286080.74</v>
      </c>
      <c r="E97" s="38">
        <f>E98</f>
        <v>1294510.93</v>
      </c>
    </row>
    <row r="98" spans="1:5" x14ac:dyDescent="0.3">
      <c r="A98" s="48" t="s">
        <v>26</v>
      </c>
      <c r="B98" s="50" t="s">
        <v>136</v>
      </c>
      <c r="C98" s="52" t="s">
        <v>27</v>
      </c>
      <c r="D98" s="38">
        <f>D99</f>
        <v>1286080.74</v>
      </c>
      <c r="E98" s="38">
        <f>E99</f>
        <v>1294510.93</v>
      </c>
    </row>
    <row r="99" spans="1:5" ht="24" x14ac:dyDescent="0.3">
      <c r="A99" s="48" t="s">
        <v>28</v>
      </c>
      <c r="B99" s="50" t="s">
        <v>136</v>
      </c>
      <c r="C99" s="52" t="s">
        <v>29</v>
      </c>
      <c r="D99" s="38">
        <v>1286080.74</v>
      </c>
      <c r="E99" s="38">
        <v>1294510.93</v>
      </c>
    </row>
    <row r="100" spans="1:5" ht="34.200000000000003" x14ac:dyDescent="0.3">
      <c r="A100" s="8" t="s">
        <v>56</v>
      </c>
      <c r="B100" s="47" t="s">
        <v>68</v>
      </c>
      <c r="C100" s="9"/>
      <c r="D100" s="10">
        <f t="shared" ref="D100:E102" si="1">D101</f>
        <v>400000</v>
      </c>
      <c r="E100" s="10">
        <f t="shared" si="1"/>
        <v>400000</v>
      </c>
    </row>
    <row r="101" spans="1:5" ht="24" x14ac:dyDescent="0.3">
      <c r="A101" s="11" t="s">
        <v>98</v>
      </c>
      <c r="B101" s="44" t="s">
        <v>116</v>
      </c>
      <c r="C101" s="12"/>
      <c r="D101" s="13">
        <f t="shared" si="1"/>
        <v>400000</v>
      </c>
      <c r="E101" s="13">
        <f t="shared" si="1"/>
        <v>400000</v>
      </c>
    </row>
    <row r="102" spans="1:5" ht="24" x14ac:dyDescent="0.3">
      <c r="A102" s="11" t="s">
        <v>38</v>
      </c>
      <c r="B102" s="44" t="s">
        <v>116</v>
      </c>
      <c r="C102" s="12" t="s">
        <v>39</v>
      </c>
      <c r="D102" s="13">
        <f t="shared" si="1"/>
        <v>400000</v>
      </c>
      <c r="E102" s="13">
        <f t="shared" si="1"/>
        <v>400000</v>
      </c>
    </row>
    <row r="103" spans="1:5" x14ac:dyDescent="0.3">
      <c r="A103" s="11" t="s">
        <v>52</v>
      </c>
      <c r="B103" s="44" t="s">
        <v>116</v>
      </c>
      <c r="C103" s="12" t="s">
        <v>53</v>
      </c>
      <c r="D103" s="13">
        <v>400000</v>
      </c>
      <c r="E103" s="13">
        <v>400000</v>
      </c>
    </row>
    <row r="104" spans="1:5" ht="34.200000000000003" x14ac:dyDescent="0.3">
      <c r="A104" s="53" t="s">
        <v>37</v>
      </c>
      <c r="B104" s="47" t="s">
        <v>97</v>
      </c>
      <c r="C104" s="9"/>
      <c r="D104" s="10">
        <f t="shared" ref="D104:E106" si="2">D105</f>
        <v>1000000</v>
      </c>
      <c r="E104" s="10">
        <f t="shared" si="2"/>
        <v>1000000</v>
      </c>
    </row>
    <row r="105" spans="1:5" ht="36" x14ac:dyDescent="0.3">
      <c r="A105" s="11" t="s">
        <v>103</v>
      </c>
      <c r="B105" s="44" t="s">
        <v>117</v>
      </c>
      <c r="C105" s="42" t="s">
        <v>39</v>
      </c>
      <c r="D105" s="46">
        <f t="shared" si="2"/>
        <v>1000000</v>
      </c>
      <c r="E105" s="13">
        <f t="shared" si="2"/>
        <v>1000000</v>
      </c>
    </row>
    <row r="106" spans="1:5" ht="24" x14ac:dyDescent="0.3">
      <c r="A106" s="43" t="s">
        <v>38</v>
      </c>
      <c r="B106" s="44" t="s">
        <v>117</v>
      </c>
      <c r="C106" s="42" t="s">
        <v>41</v>
      </c>
      <c r="D106" s="46">
        <f t="shared" si="2"/>
        <v>1000000</v>
      </c>
      <c r="E106" s="13">
        <f t="shared" si="2"/>
        <v>1000000</v>
      </c>
    </row>
    <row r="107" spans="1:5" x14ac:dyDescent="0.3">
      <c r="A107" s="54" t="s">
        <v>40</v>
      </c>
      <c r="B107" s="55" t="s">
        <v>117</v>
      </c>
      <c r="C107" s="55" t="s">
        <v>102</v>
      </c>
      <c r="D107" s="56">
        <v>1000000</v>
      </c>
      <c r="E107" s="13">
        <v>1000000</v>
      </c>
    </row>
    <row r="108" spans="1:5" ht="34.200000000000003" x14ac:dyDescent="0.3">
      <c r="A108" s="8" t="s">
        <v>47</v>
      </c>
      <c r="B108" s="41" t="s">
        <v>101</v>
      </c>
      <c r="C108" s="9"/>
      <c r="D108" s="10">
        <f>SUM(D109,D112)</f>
        <v>400000</v>
      </c>
      <c r="E108" s="10">
        <f>SUM(E109,E112)</f>
        <v>400000</v>
      </c>
    </row>
    <row r="109" spans="1:5" x14ac:dyDescent="0.3">
      <c r="A109" s="11" t="s">
        <v>48</v>
      </c>
      <c r="B109" s="42" t="s">
        <v>118</v>
      </c>
      <c r="C109" s="12"/>
      <c r="D109" s="13">
        <f>D110</f>
        <v>300000</v>
      </c>
      <c r="E109" s="13">
        <f>E110</f>
        <v>300000</v>
      </c>
    </row>
    <row r="110" spans="1:5" x14ac:dyDescent="0.3">
      <c r="A110" s="11" t="s">
        <v>14</v>
      </c>
      <c r="B110" s="42" t="s">
        <v>118</v>
      </c>
      <c r="C110" s="12" t="s">
        <v>15</v>
      </c>
      <c r="D110" s="13">
        <f>D111</f>
        <v>300000</v>
      </c>
      <c r="E110" s="13">
        <f>E111</f>
        <v>300000</v>
      </c>
    </row>
    <row r="111" spans="1:5" x14ac:dyDescent="0.3">
      <c r="A111" s="11" t="s">
        <v>49</v>
      </c>
      <c r="B111" s="42" t="s">
        <v>118</v>
      </c>
      <c r="C111" s="12" t="s">
        <v>50</v>
      </c>
      <c r="D111" s="13">
        <v>300000</v>
      </c>
      <c r="E111" s="13">
        <v>300000</v>
      </c>
    </row>
    <row r="112" spans="1:5" ht="36" x14ac:dyDescent="0.3">
      <c r="A112" s="11" t="s">
        <v>92</v>
      </c>
      <c r="B112" s="42" t="s">
        <v>119</v>
      </c>
      <c r="C112" s="12"/>
      <c r="D112" s="13">
        <f>D113</f>
        <v>100000</v>
      </c>
      <c r="E112" s="13">
        <f>E113</f>
        <v>100000</v>
      </c>
    </row>
    <row r="113" spans="1:5" ht="24" x14ac:dyDescent="0.3">
      <c r="A113" s="11" t="s">
        <v>10</v>
      </c>
      <c r="B113" s="42" t="s">
        <v>119</v>
      </c>
      <c r="C113" s="12" t="s">
        <v>11</v>
      </c>
      <c r="D113" s="13">
        <f>D114</f>
        <v>100000</v>
      </c>
      <c r="E113" s="13">
        <f>E114</f>
        <v>100000</v>
      </c>
    </row>
    <row r="114" spans="1:5" ht="24" x14ac:dyDescent="0.3">
      <c r="A114" s="43" t="s">
        <v>12</v>
      </c>
      <c r="B114" s="44" t="s">
        <v>119</v>
      </c>
      <c r="C114" s="45" t="s">
        <v>13</v>
      </c>
      <c r="D114" s="46">
        <v>100000</v>
      </c>
      <c r="E114" s="46">
        <v>100000</v>
      </c>
    </row>
    <row r="115" spans="1:5" ht="69.599999999999994" x14ac:dyDescent="0.3">
      <c r="A115" s="58" t="s">
        <v>123</v>
      </c>
      <c r="B115" s="59" t="s">
        <v>126</v>
      </c>
      <c r="C115" s="59"/>
      <c r="D115" s="60">
        <f t="shared" ref="D115:E117" si="3">D116</f>
        <v>2000000</v>
      </c>
      <c r="E115" s="60">
        <f t="shared" si="3"/>
        <v>2000000</v>
      </c>
    </row>
    <row r="116" spans="1:5" ht="59.4" customHeight="1" x14ac:dyDescent="0.3">
      <c r="A116" s="23" t="s">
        <v>124</v>
      </c>
      <c r="B116" s="19" t="s">
        <v>127</v>
      </c>
      <c r="C116" s="19"/>
      <c r="D116" s="24">
        <f t="shared" si="3"/>
        <v>2000000</v>
      </c>
      <c r="E116" s="24">
        <f t="shared" si="3"/>
        <v>2000000</v>
      </c>
    </row>
    <row r="117" spans="1:5" x14ac:dyDescent="0.3">
      <c r="A117" s="61" t="s">
        <v>14</v>
      </c>
      <c r="B117" s="19" t="s">
        <v>127</v>
      </c>
      <c r="C117" s="19" t="s">
        <v>15</v>
      </c>
      <c r="D117" s="24">
        <f t="shared" si="3"/>
        <v>2000000</v>
      </c>
      <c r="E117" s="24">
        <f t="shared" si="3"/>
        <v>2000000</v>
      </c>
    </row>
    <row r="118" spans="1:5" ht="48" x14ac:dyDescent="0.3">
      <c r="A118" s="61" t="s">
        <v>125</v>
      </c>
      <c r="B118" s="19" t="s">
        <v>127</v>
      </c>
      <c r="C118" s="19" t="s">
        <v>128</v>
      </c>
      <c r="D118" s="24">
        <v>2000000</v>
      </c>
      <c r="E118" s="24">
        <v>2000000</v>
      </c>
    </row>
    <row r="119" spans="1:5" ht="34.200000000000003" x14ac:dyDescent="0.3">
      <c r="A119" s="62" t="s">
        <v>129</v>
      </c>
      <c r="B119" s="59" t="s">
        <v>130</v>
      </c>
      <c r="C119" s="59"/>
      <c r="D119" s="60">
        <f t="shared" ref="D119:E121" si="4">D120</f>
        <v>0</v>
      </c>
      <c r="E119" s="36">
        <f t="shared" si="4"/>
        <v>0</v>
      </c>
    </row>
    <row r="120" spans="1:5" ht="48" x14ac:dyDescent="0.3">
      <c r="A120" s="63" t="s">
        <v>148</v>
      </c>
      <c r="B120" s="64" t="s">
        <v>147</v>
      </c>
      <c r="C120" s="49"/>
      <c r="D120" s="15">
        <f t="shared" si="4"/>
        <v>0</v>
      </c>
      <c r="E120" s="15">
        <f t="shared" si="4"/>
        <v>0</v>
      </c>
    </row>
    <row r="121" spans="1:5" ht="24" x14ac:dyDescent="0.3">
      <c r="A121" s="48" t="s">
        <v>10</v>
      </c>
      <c r="B121" s="64" t="s">
        <v>147</v>
      </c>
      <c r="C121" s="49" t="s">
        <v>11</v>
      </c>
      <c r="D121" s="15">
        <f t="shared" si="4"/>
        <v>0</v>
      </c>
      <c r="E121" s="15">
        <f t="shared" si="4"/>
        <v>0</v>
      </c>
    </row>
    <row r="122" spans="1:5" ht="24" x14ac:dyDescent="0.3">
      <c r="A122" s="48" t="s">
        <v>12</v>
      </c>
      <c r="B122" s="83" t="s">
        <v>147</v>
      </c>
      <c r="C122" s="49" t="s">
        <v>13</v>
      </c>
      <c r="D122" s="15">
        <v>0</v>
      </c>
      <c r="E122" s="15">
        <v>0</v>
      </c>
    </row>
    <row r="123" spans="1:5" ht="22.8" x14ac:dyDescent="0.3">
      <c r="A123" s="65" t="s">
        <v>43</v>
      </c>
      <c r="B123" s="66" t="s">
        <v>106</v>
      </c>
      <c r="C123" s="66"/>
      <c r="D123" s="17">
        <f>SUM(D124,D127)</f>
        <v>259400</v>
      </c>
      <c r="E123" s="17">
        <f>SUM(E124,E127)</f>
        <v>259400</v>
      </c>
    </row>
    <row r="124" spans="1:5" ht="24" x14ac:dyDescent="0.3">
      <c r="A124" s="11" t="s">
        <v>44</v>
      </c>
      <c r="B124" s="55" t="s">
        <v>107</v>
      </c>
      <c r="C124" s="67"/>
      <c r="D124" s="68">
        <f>D125</f>
        <v>78000</v>
      </c>
      <c r="E124" s="68">
        <f>E125</f>
        <v>78000</v>
      </c>
    </row>
    <row r="125" spans="1:5" ht="60" x14ac:dyDescent="0.3">
      <c r="A125" s="11" t="s">
        <v>6</v>
      </c>
      <c r="B125" s="55" t="s">
        <v>107</v>
      </c>
      <c r="C125" s="12" t="s">
        <v>7</v>
      </c>
      <c r="D125" s="15">
        <f>D126</f>
        <v>78000</v>
      </c>
      <c r="E125" s="15">
        <f>E126</f>
        <v>78000</v>
      </c>
    </row>
    <row r="126" spans="1:5" ht="24" x14ac:dyDescent="0.3">
      <c r="A126" s="11" t="s">
        <v>8</v>
      </c>
      <c r="B126" s="55" t="s">
        <v>107</v>
      </c>
      <c r="C126" s="12" t="s">
        <v>9</v>
      </c>
      <c r="D126" s="15">
        <v>78000</v>
      </c>
      <c r="E126" s="15">
        <v>78000</v>
      </c>
    </row>
    <row r="127" spans="1:5" ht="24" x14ac:dyDescent="0.3">
      <c r="A127" s="11" t="s">
        <v>45</v>
      </c>
      <c r="B127" s="55" t="s">
        <v>108</v>
      </c>
      <c r="C127" s="12"/>
      <c r="D127" s="15">
        <f>D129+D131</f>
        <v>181400</v>
      </c>
      <c r="E127" s="15">
        <f>E129+E131</f>
        <v>181400</v>
      </c>
    </row>
    <row r="128" spans="1:5" ht="60" x14ac:dyDescent="0.3">
      <c r="A128" s="11" t="s">
        <v>6</v>
      </c>
      <c r="B128" s="55" t="s">
        <v>108</v>
      </c>
      <c r="C128" s="12" t="s">
        <v>7</v>
      </c>
      <c r="D128" s="15">
        <f>D129</f>
        <v>176400</v>
      </c>
      <c r="E128" s="15">
        <f>E129</f>
        <v>176400</v>
      </c>
    </row>
    <row r="129" spans="1:5" ht="24" x14ac:dyDescent="0.3">
      <c r="A129" s="11" t="s">
        <v>8</v>
      </c>
      <c r="B129" s="55" t="s">
        <v>108</v>
      </c>
      <c r="C129" s="12" t="s">
        <v>9</v>
      </c>
      <c r="D129" s="70">
        <v>176400</v>
      </c>
      <c r="E129" s="74">
        <v>176400</v>
      </c>
    </row>
    <row r="130" spans="1:5" ht="24" x14ac:dyDescent="0.3">
      <c r="A130" s="77" t="s">
        <v>143</v>
      </c>
      <c r="B130" s="78" t="s">
        <v>108</v>
      </c>
      <c r="C130" s="12" t="s">
        <v>11</v>
      </c>
      <c r="D130" s="70">
        <f>D131</f>
        <v>5000</v>
      </c>
      <c r="E130" s="24">
        <f>E131</f>
        <v>5000</v>
      </c>
    </row>
    <row r="131" spans="1:5" ht="24" x14ac:dyDescent="0.3">
      <c r="A131" s="54" t="s">
        <v>12</v>
      </c>
      <c r="B131" s="55" t="s">
        <v>108</v>
      </c>
      <c r="C131" s="57" t="s">
        <v>13</v>
      </c>
      <c r="D131" s="70">
        <v>5000</v>
      </c>
      <c r="E131" s="24">
        <v>5000</v>
      </c>
    </row>
    <row r="132" spans="1:5" ht="22.8" x14ac:dyDescent="0.3">
      <c r="A132" s="65" t="s">
        <v>140</v>
      </c>
      <c r="B132" s="72" t="s">
        <v>141</v>
      </c>
      <c r="C132" s="9"/>
      <c r="D132" s="73">
        <f>SUM(D133,D136)</f>
        <v>646353</v>
      </c>
      <c r="E132" s="76">
        <f>SUM(E133,E136)</f>
        <v>646353</v>
      </c>
    </row>
    <row r="133" spans="1:5" ht="24" x14ac:dyDescent="0.3">
      <c r="A133" s="11" t="s">
        <v>61</v>
      </c>
      <c r="B133" s="14" t="s">
        <v>138</v>
      </c>
      <c r="C133" s="14"/>
      <c r="D133" s="15">
        <f>D134</f>
        <v>147629</v>
      </c>
      <c r="E133" s="15">
        <f>E134</f>
        <v>147629</v>
      </c>
    </row>
    <row r="134" spans="1:5" x14ac:dyDescent="0.3">
      <c r="A134" s="11" t="s">
        <v>30</v>
      </c>
      <c r="B134" s="14" t="s">
        <v>138</v>
      </c>
      <c r="C134" s="14" t="s">
        <v>31</v>
      </c>
      <c r="D134" s="15">
        <f>D135</f>
        <v>147629</v>
      </c>
      <c r="E134" s="15">
        <f>E135</f>
        <v>147629</v>
      </c>
    </row>
    <row r="135" spans="1:5" x14ac:dyDescent="0.3">
      <c r="A135" s="11" t="s">
        <v>32</v>
      </c>
      <c r="B135" s="14" t="s">
        <v>138</v>
      </c>
      <c r="C135" s="14" t="s">
        <v>33</v>
      </c>
      <c r="D135" s="15">
        <v>147629</v>
      </c>
      <c r="E135" s="15">
        <v>147629</v>
      </c>
    </row>
    <row r="136" spans="1:5" ht="24" x14ac:dyDescent="0.3">
      <c r="A136" s="11" t="s">
        <v>62</v>
      </c>
      <c r="B136" s="14" t="s">
        <v>139</v>
      </c>
      <c r="C136" s="14"/>
      <c r="D136" s="15">
        <f>D137</f>
        <v>498724</v>
      </c>
      <c r="E136" s="15">
        <f>E137</f>
        <v>498724</v>
      </c>
    </row>
    <row r="137" spans="1:5" x14ac:dyDescent="0.3">
      <c r="A137" s="11" t="s">
        <v>30</v>
      </c>
      <c r="B137" s="14" t="s">
        <v>139</v>
      </c>
      <c r="C137" s="14" t="s">
        <v>31</v>
      </c>
      <c r="D137" s="15">
        <f>D138</f>
        <v>498724</v>
      </c>
      <c r="E137" s="15">
        <f>E138</f>
        <v>498724</v>
      </c>
    </row>
    <row r="138" spans="1:5" x14ac:dyDescent="0.3">
      <c r="A138" s="11" t="s">
        <v>32</v>
      </c>
      <c r="B138" s="14" t="s">
        <v>139</v>
      </c>
      <c r="C138" s="14" t="s">
        <v>33</v>
      </c>
      <c r="D138" s="15">
        <v>498724</v>
      </c>
      <c r="E138" s="15">
        <v>498724</v>
      </c>
    </row>
    <row r="139" spans="1:5" ht="22.8" x14ac:dyDescent="0.3">
      <c r="A139" s="8" t="s">
        <v>64</v>
      </c>
      <c r="B139" s="9" t="s">
        <v>109</v>
      </c>
      <c r="C139" s="9"/>
      <c r="D139" s="71">
        <f>D140</f>
        <v>1853771</v>
      </c>
      <c r="E139" s="71">
        <f>E140</f>
        <v>2028650</v>
      </c>
    </row>
    <row r="140" spans="1:5" x14ac:dyDescent="0.3">
      <c r="A140" s="11" t="s">
        <v>63</v>
      </c>
      <c r="B140" s="12" t="s">
        <v>110</v>
      </c>
      <c r="C140" s="12"/>
      <c r="D140" s="71">
        <f>D141</f>
        <v>1853771</v>
      </c>
      <c r="E140" s="71">
        <f>E141</f>
        <v>2028650</v>
      </c>
    </row>
    <row r="141" spans="1:5" ht="36" x14ac:dyDescent="0.3">
      <c r="A141" s="11" t="s">
        <v>65</v>
      </c>
      <c r="B141" s="12" t="s">
        <v>111</v>
      </c>
      <c r="C141" s="12"/>
      <c r="D141" s="70">
        <f>SUM(D142+D144)</f>
        <v>1853771</v>
      </c>
      <c r="E141" s="70">
        <f>SUM(E142+E144)</f>
        <v>2028650</v>
      </c>
    </row>
    <row r="142" spans="1:5" ht="60" x14ac:dyDescent="0.3">
      <c r="A142" s="11" t="s">
        <v>6</v>
      </c>
      <c r="B142" s="12" t="s">
        <v>111</v>
      </c>
      <c r="C142" s="69" t="s">
        <v>7</v>
      </c>
      <c r="D142" s="70">
        <f>D143</f>
        <v>933969.5</v>
      </c>
      <c r="E142" s="70">
        <f>E143</f>
        <v>933969.5</v>
      </c>
    </row>
    <row r="143" spans="1:5" ht="24" x14ac:dyDescent="0.3">
      <c r="A143" s="11" t="s">
        <v>8</v>
      </c>
      <c r="B143" s="12" t="s">
        <v>111</v>
      </c>
      <c r="C143" s="69" t="s">
        <v>9</v>
      </c>
      <c r="D143" s="70">
        <v>933969.5</v>
      </c>
      <c r="E143" s="70">
        <v>933969.5</v>
      </c>
    </row>
    <row r="144" spans="1:5" ht="24" x14ac:dyDescent="0.3">
      <c r="A144" s="11" t="s">
        <v>10</v>
      </c>
      <c r="B144" s="12" t="s">
        <v>111</v>
      </c>
      <c r="C144" s="69" t="s">
        <v>11</v>
      </c>
      <c r="D144" s="70">
        <f>D145</f>
        <v>919801.5</v>
      </c>
      <c r="E144" s="70">
        <f>E145</f>
        <v>1094680.5</v>
      </c>
    </row>
    <row r="145" spans="1:5" ht="24" x14ac:dyDescent="0.3">
      <c r="A145" s="11" t="s">
        <v>12</v>
      </c>
      <c r="B145" s="12" t="s">
        <v>111</v>
      </c>
      <c r="C145" s="69" t="s">
        <v>13</v>
      </c>
      <c r="D145" s="70">
        <v>919801.5</v>
      </c>
      <c r="E145" s="70">
        <v>1094680.5</v>
      </c>
    </row>
    <row r="146" spans="1:5" x14ac:dyDescent="0.3">
      <c r="A146" s="11" t="s">
        <v>137</v>
      </c>
      <c r="D146" s="79">
        <f>SUM(D9,D29,D39,D52,D68,D75,D82,D92,D96,D100,D104,D108,D115,D119,D123,D132,D139)</f>
        <v>75859596.539999992</v>
      </c>
      <c r="E146" s="79">
        <f>SUM(E9,E29,E39,E52,E68,E75,E82,E92,E96,E100,E104,E108,E115,E119,E123,E132,E139)</f>
        <v>76433722.730000004</v>
      </c>
    </row>
  </sheetData>
  <mergeCells count="9">
    <mergeCell ref="B1:E1"/>
    <mergeCell ref="A6:A7"/>
    <mergeCell ref="B6:B7"/>
    <mergeCell ref="C6:C7"/>
    <mergeCell ref="E6:E7"/>
    <mergeCell ref="A3:E3"/>
    <mergeCell ref="A4:E4"/>
    <mergeCell ref="A5:E5"/>
    <mergeCell ref="D6:D7"/>
  </mergeCells>
  <pageMargins left="0.78740157480314965" right="0.39370078740157483" top="0.74803149606299213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2023-12-11T13:20:28Z</dcterms:modified>
</cp:coreProperties>
</file>