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99" i="1" l="1"/>
  <c r="D98" i="1" s="1"/>
  <c r="D63" i="1"/>
  <c r="D62" i="1" s="1"/>
  <c r="D137" i="1" l="1"/>
  <c r="D136" i="1" s="1"/>
  <c r="D119" i="1"/>
  <c r="D118" i="1" s="1"/>
  <c r="D115" i="1"/>
  <c r="D114" i="1" s="1"/>
  <c r="D113" i="1" s="1"/>
  <c r="D89" i="1"/>
  <c r="D88" i="1" s="1"/>
  <c r="D21" i="1"/>
  <c r="D20" i="1" s="1"/>
  <c r="D10" i="1" l="1"/>
  <c r="D130" i="1"/>
  <c r="D129" i="1" s="1"/>
  <c r="D122" i="1"/>
  <c r="D121" i="1" s="1"/>
  <c r="D60" i="1"/>
  <c r="D75" i="1"/>
  <c r="D74" i="1" s="1"/>
  <c r="D15" i="1"/>
  <c r="D27" i="1"/>
  <c r="D26" i="1" s="1"/>
  <c r="D9" i="1" s="1"/>
  <c r="D32" i="1" l="1"/>
  <c r="D31" i="1" s="1"/>
  <c r="D156" i="1"/>
  <c r="D154" i="1"/>
  <c r="D149" i="1"/>
  <c r="D148" i="1" s="1"/>
  <c r="D146" i="1"/>
  <c r="D145" i="1" s="1"/>
  <c r="D142" i="1"/>
  <c r="D140" i="1"/>
  <c r="D133" i="1"/>
  <c r="D132" i="1" s="1"/>
  <c r="D128" i="1" s="1"/>
  <c r="D126" i="1"/>
  <c r="D125" i="1" s="1"/>
  <c r="D124" i="1" s="1"/>
  <c r="D111" i="1"/>
  <c r="D110" i="1" s="1"/>
  <c r="D109" i="1" s="1"/>
  <c r="D107" i="1"/>
  <c r="D106" i="1" s="1"/>
  <c r="D103" i="1"/>
  <c r="D102" i="1" s="1"/>
  <c r="D96" i="1"/>
  <c r="D95" i="1" s="1"/>
  <c r="D93" i="1"/>
  <c r="D92" i="1" s="1"/>
  <c r="D86" i="1"/>
  <c r="D85" i="1" s="1"/>
  <c r="D82" i="1"/>
  <c r="D81" i="1" s="1"/>
  <c r="D79" i="1"/>
  <c r="D78" i="1" s="1"/>
  <c r="D72" i="1"/>
  <c r="D71" i="1" s="1"/>
  <c r="D69" i="1"/>
  <c r="D68" i="1" s="1"/>
  <c r="D66" i="1"/>
  <c r="D65" i="1" s="1"/>
  <c r="D58" i="1"/>
  <c r="D57" i="1" s="1"/>
  <c r="D55" i="1"/>
  <c r="D54" i="1" s="1"/>
  <c r="D51" i="1"/>
  <c r="D50" i="1" s="1"/>
  <c r="D48" i="1"/>
  <c r="D47" i="1" s="1"/>
  <c r="D45" i="1"/>
  <c r="D44" i="1" s="1"/>
  <c r="D42" i="1"/>
  <c r="D41" i="1" s="1"/>
  <c r="D38" i="1"/>
  <c r="D37" i="1" s="1"/>
  <c r="D35" i="1"/>
  <c r="D34" i="1" s="1"/>
  <c r="D24" i="1"/>
  <c r="D23" i="1" s="1"/>
  <c r="D13" i="1"/>
  <c r="D53" i="1" l="1"/>
  <c r="D91" i="1"/>
  <c r="D30" i="1"/>
  <c r="D40" i="1" l="1"/>
  <c r="D158" i="1" s="1"/>
  <c r="D101" i="1"/>
  <c r="D117" i="1" l="1"/>
  <c r="D144" i="1" l="1"/>
  <c r="D84" i="1"/>
  <c r="D77" i="1"/>
  <c r="D139" i="1" l="1"/>
  <c r="D135" i="1" s="1"/>
  <c r="D105" i="1"/>
  <c r="D18" i="1"/>
  <c r="D17" i="1" s="1"/>
  <c r="D11" i="1"/>
  <c r="D153" i="1" l="1"/>
  <c r="D152" i="1" s="1"/>
  <c r="D151" i="1" s="1"/>
</calcChain>
</file>

<file path=xl/sharedStrings.xml><?xml version="1.0" encoding="utf-8"?>
<sst xmlns="http://schemas.openxmlformats.org/spreadsheetml/2006/main" count="398" uniqueCount="163">
  <si>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</si>
  <si>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</si>
  <si>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</si>
  <si>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</si>
  <si>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городского поселения "Город Сосенский"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</si>
  <si>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</si>
  <si>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</si>
  <si>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</si>
  <si>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</si>
  <si>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</si>
  <si>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</si>
  <si>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</si>
  <si>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</si>
  <si>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</si>
  <si>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</si>
  <si>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</si>
  <si>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</si>
  <si>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</si>
  <si>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главы администрации</t>
  </si>
  <si>
    <t>Расходы на обслуживание внутреннего муниципального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</si>
  <si>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</si>
  <si>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</si>
  <si>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</si>
  <si>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</si>
  <si>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"Энергосбережение и повышение энергетической эффективности на территории городского поселения "Город Сосенский"</t>
  </si>
  <si>
    <t>Реализация мероприятий с сфере энергосбережения и повышения энергетической эффективности в системах коммунальной инфраструктуры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</si>
  <si>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</si>
  <si>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</si>
  <si>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</si>
  <si>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</si>
  <si>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</si>
  <si>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</si>
  <si>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</si>
  <si>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</si>
  <si>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"Благоустройство территорий городского поселения "Город Сосенский"</t>
  </si>
  <si>
    <t>Организация благоустройства территорий поселения</t>
  </si>
  <si>
    <t>Организация уличного освещения</t>
  </si>
  <si>
    <t>Муниципальная программа "Поддержка и развитие печатного средства массовой информации АУ Редакция газеты "Наш город"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</si>
  <si>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</si>
  <si>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</si>
  <si>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</si>
  <si>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</si>
  <si>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Муниципальная программа "Социальная поддержка отдельных категорий граждан городского поселения "Город Сосенский"</t>
  </si>
  <si>
    <t>Обеспечение деятельности городской Думы городского поселения "Город Сосенский"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</si>
  <si>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</si>
  <si>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</si>
  <si>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Муниципальная программа "Обеспечение жильем молодых семей городского поселения "Город Сосенский"</t>
  </si>
  <si>
    <t>Муниципальная программа "Безопасность жизнедеятельности на территории городского поселения "Город Сосенский"</t>
  </si>
  <si>
    <t>Резервные фонды местных администраций</t>
  </si>
  <si>
    <t>Резервные средства</t>
  </si>
  <si>
    <t>870</t>
  </si>
  <si>
    <t>Муниципальная программа "Развитие культуры на территории городского поселения "Город Сосенский"</t>
  </si>
  <si>
    <t>Субсидии бюджетным учреждениям</t>
  </si>
  <si>
    <t>610</t>
  </si>
  <si>
    <t>Исполнение полномочий поселений по организации библиотечного обслуживания городского поселения</t>
  </si>
  <si>
    <t>Исполнение полномочий поселений по комплектованию библиотечных фондов</t>
  </si>
  <si>
    <t>Муниципальная программа "Развитие физической культуры и спорта на территории городского поселения "Город Сосенский"</t>
  </si>
  <si>
    <t>Муниципальная программа "Совершенствование и развитие сети автомобильных дорог городского поселения "Город Сосенский"</t>
  </si>
  <si>
    <t>Средства дорожного фонда</t>
  </si>
  <si>
    <t>Муниципальная программа "Развитие молодежной политики на территории городского поселения "Город Сосенский"</t>
  </si>
  <si>
    <t>Муниципальная программа "Управление имущественным комплексом и земельными ресурсами городского поселения "Город Сосенский"</t>
  </si>
  <si>
    <t>Исполнение полномочий поселений по формированию архивных фондов поселений</t>
  </si>
  <si>
    <t>Исполнение полномочий поселений в области градостроительства и землепользования</t>
  </si>
  <si>
    <t>Непрограммные расходы</t>
  </si>
  <si>
    <t>Непрограммные расходы федеральных органов исполнительной власти</t>
  </si>
  <si>
    <t>Осуществление первичного воинского учета на территориях, где отсутствуют военные комиссариаты</t>
  </si>
  <si>
    <t>Итого</t>
  </si>
  <si>
    <t>01 0 00 00000</t>
  </si>
  <si>
    <t>10 0 00 00000</t>
  </si>
  <si>
    <t>11 0 00 00000</t>
  </si>
  <si>
    <t>01 0 00 00030</t>
  </si>
  <si>
    <t>01 0 00 00040</t>
  </si>
  <si>
    <t>Расходы на проведение городских мероприятий</t>
  </si>
  <si>
    <t>01 0 00 00070</t>
  </si>
  <si>
    <t>01 0 00 00120</t>
  </si>
  <si>
    <t>02 0 00 00000</t>
  </si>
  <si>
    <t>02 0 00 00210</t>
  </si>
  <si>
    <t>04 0 00 00000</t>
  </si>
  <si>
    <t>Содержание муниципального жилищного фонда</t>
  </si>
  <si>
    <t xml:space="preserve">Расходы на выполнение других обязательств </t>
  </si>
  <si>
    <t>04 0 00 00410</t>
  </si>
  <si>
    <t>04 0 00 00430</t>
  </si>
  <si>
    <t>Расходы по перечислению взносов за капитальных ремонт общего имущества МКД</t>
  </si>
  <si>
    <t>04 0 00 00420</t>
  </si>
  <si>
    <t>05 0 00 00000</t>
  </si>
  <si>
    <t>05 0 00 00510</t>
  </si>
  <si>
    <t>05 0 00 00520</t>
  </si>
  <si>
    <t>Организация сбора и вывоза бытовых отходов и мусора</t>
  </si>
  <si>
    <t>05 0 00 00540</t>
  </si>
  <si>
    <t>05 0 00 00560</t>
  </si>
  <si>
    <t>06 0 00 00000</t>
  </si>
  <si>
    <t>06 0 00 00610</t>
  </si>
  <si>
    <t>07 0 00 00000</t>
  </si>
  <si>
    <t>Расходы на реализацию мероприятий, направленных на обеспечение безопасности жизнедеятельности территории поселения</t>
  </si>
  <si>
    <t>08 0 00 00000</t>
  </si>
  <si>
    <t>Осуществление мероприятий по работе с детьми и молодежью</t>
  </si>
  <si>
    <t>08 0 00 00050</t>
  </si>
  <si>
    <t>09 0 00 00000</t>
  </si>
  <si>
    <t>12 0 00 00000</t>
  </si>
  <si>
    <t>Финансовое обеспечение деятельности городского культурно-досугового центра</t>
  </si>
  <si>
    <t>01 0 00 00080</t>
  </si>
  <si>
    <t>Прочие расходв в сфере организации благоустройства</t>
  </si>
  <si>
    <t>13 0 00 00000</t>
  </si>
  <si>
    <t>621</t>
  </si>
  <si>
    <t>Финансовое обеспечение деятельности печатного средства массовой информации АУ Редакция газеты "Наш город"</t>
  </si>
  <si>
    <t>Расходы на повышение безопасности дорожного движения</t>
  </si>
  <si>
    <t>Расходы на создание комфортного и безопасного движения пешеходов</t>
  </si>
  <si>
    <t>80 0 00 00000</t>
  </si>
  <si>
    <t>80 0 00 00010</t>
  </si>
  <si>
    <t>80 0 00 00020</t>
  </si>
  <si>
    <t>99 0 00 00000</t>
  </si>
  <si>
    <t>99 9 00 00000</t>
  </si>
  <si>
    <t>99 9 00 51180</t>
  </si>
  <si>
    <t>07 0 00 00050</t>
  </si>
  <si>
    <t>07 0 00 00090</t>
  </si>
  <si>
    <t>08 0 00 02110</t>
  </si>
  <si>
    <t>08 0 00 02120</t>
  </si>
  <si>
    <t>11 0 00 00050</t>
  </si>
  <si>
    <t>12 0 00 00060</t>
  </si>
  <si>
    <t>13 0 00 00100</t>
  </si>
  <si>
    <t>13 0 00 00110</t>
  </si>
  <si>
    <t>02 0 00 00230</t>
  </si>
  <si>
    <t>02 0 00 00240</t>
  </si>
  <si>
    <t>Содержание и обслуживание муниципальной казны</t>
  </si>
  <si>
    <t>Муниципальная программа "Создание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</si>
  <si>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</si>
  <si>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</si>
  <si>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16 0 00 00000</t>
  </si>
  <si>
    <t>16 0 00 00460</t>
  </si>
  <si>
    <t>810</t>
  </si>
  <si>
    <t>Муниципальная программа "Формирование современной городской среды на территории городского поселения "Город Сосенский"</t>
  </si>
  <si>
    <t>18 0 00 00000</t>
  </si>
  <si>
    <t>Реализация мероприятий в области земельных отношений</t>
  </si>
  <si>
    <t>Закупка товаров, работ и услуг для государственных нужд</t>
  </si>
  <si>
    <t>Иные закупки товаров, работ и услуг для государственных нужд</t>
  </si>
  <si>
    <t>Расходы на предоставление компенсации гражданам</t>
  </si>
  <si>
    <t>09 0 00 00150</t>
  </si>
  <si>
    <t>Субсидия гражданам на приобретение жилья</t>
  </si>
  <si>
    <t>10 0 00 L4970</t>
  </si>
  <si>
    <t>97 0 00  02130</t>
  </si>
  <si>
    <t>97 0 00  02170</t>
  </si>
  <si>
    <t>04 0 00 00440</t>
  </si>
  <si>
    <t>Мероприятия, направленные на энергосбережение и повышение энергоэффективности в Калужской области</t>
  </si>
  <si>
    <t>Закупка товаров, работ и услуг для обеспечения государственных (муниципальных) нужд</t>
  </si>
  <si>
    <t>97 0 00 00000</t>
  </si>
  <si>
    <t>Расходы бюджета на осуществление переданных полномочий</t>
  </si>
  <si>
    <t>Организация мероприятий при осуществлении деятельности по обращению с животными без владельцев</t>
  </si>
  <si>
    <t>Субсидии бюджетам муниципальных образований Калужской области на реализацию муниципальных программ формирования современной городской среды</t>
  </si>
  <si>
    <t>18 0 F2 55550</t>
  </si>
  <si>
    <t>18 0F2 55550</t>
  </si>
  <si>
    <t>05 0 00 88410</t>
  </si>
  <si>
    <t>06 0 00 S9110</t>
  </si>
  <si>
    <t>Реализация проектов развития общественной инфраструктуры муниципальных образований, основанных на местных инициативах</t>
  </si>
  <si>
    <t>05 0 00 S0240</t>
  </si>
  <si>
    <t>Исполнение судебных актов</t>
  </si>
  <si>
    <t>830</t>
  </si>
  <si>
    <t>Финансовое обеспечение мероприятий по благоустройству территорий городского поселения "Город Сосенский" за счет средств местного бюджета</t>
  </si>
  <si>
    <t>18 0 00 00570</t>
  </si>
  <si>
    <t>Приложение № 6  к Решению городской Думы городского поселения «Город Сосенский» «О бюджете МО городское поселение «Город Сосенский» на 2024 год и на плановый период 2025 и 2026 годов»
 от ______________2023г. № ________</t>
  </si>
  <si>
    <t xml:space="preserve">Распределение бюджетных ассигнований бюджета МО городское поселение "Город Сосенский"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</t>
  </si>
  <si>
    <t>Измененные бюджетные ассигнования на 2024 год</t>
  </si>
  <si>
    <t>Организация озеленения территорий</t>
  </si>
  <si>
    <t>05 0 00 00530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</si>
</sst>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р.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Times New Roman"/>
      <family val="2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" fillId="8" borderId="8" applyNumberFormat="0" applyFont="0" applyAlignment="0" applyProtection="0"/>
    <xf numFmtId="0" fontId="22" fillId="33" borderId="0"/>
    <xf numFmtId="49" fontId="23" fillId="0" borderId="10">
      <alignment horizontal="left" vertical="top" wrapText="1"/>
    </xf>
  </cellStyleXfs>
  <cellXfs count="87">
    <xf numFmtId="0" fontId="0" fillId="0" borderId="0" xfId="0"/>
    <xf numFmtId="0" fontId="0" fillId="0" borderId="0" xfId="0" applyBorder="1"/>
    <xf numFmtId="0" fontId="19" fillId="34" borderId="0" xfId="41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1" fillId="0" borderId="0" xfId="0" applyFont="1"/>
    <xf numFmtId="0" fontId="0" fillId="0" borderId="0" xfId="0" applyFont="1"/>
    <xf numFmtId="0" fontId="25" fillId="34" borderId="10" xfId="41" applyFont="1" applyFill="1" applyBorder="1" applyAlignment="1">
      <alignment horizontal="center" vertical="center" shrinkToFit="1"/>
    </xf>
    <xf numFmtId="49" fontId="24" fillId="34" borderId="10" xfId="41" applyNumberFormat="1" applyFont="1" applyFill="1" applyBorder="1" applyAlignment="1">
      <alignment horizontal="left" vertical="center" wrapText="1"/>
    </xf>
    <xf numFmtId="49" fontId="24" fillId="34" borderId="10" xfId="41" applyNumberFormat="1" applyFont="1" applyFill="1" applyBorder="1" applyAlignment="1">
      <alignment horizontal="center" vertical="center" wrapText="1"/>
    </xf>
    <xf numFmtId="4" fontId="24" fillId="34" borderId="10" xfId="41" applyNumberFormat="1" applyFont="1" applyFill="1" applyBorder="1" applyAlignment="1">
      <alignment horizontal="center" vertical="center" shrinkToFit="1"/>
    </xf>
    <xf numFmtId="49" fontId="25" fillId="34" borderId="10" xfId="41" applyNumberFormat="1" applyFont="1" applyFill="1" applyBorder="1" applyAlignment="1">
      <alignment horizontal="left" vertical="center" wrapText="1"/>
    </xf>
    <xf numFmtId="49" fontId="25" fillId="34" borderId="10" xfId="41" applyNumberFormat="1" applyFont="1" applyFill="1" applyBorder="1" applyAlignment="1">
      <alignment horizontal="center" vertical="center" wrapText="1"/>
    </xf>
    <xf numFmtId="4" fontId="25" fillId="34" borderId="10" xfId="41" applyNumberFormat="1" applyFont="1" applyFill="1" applyBorder="1" applyAlignment="1">
      <alignment horizontal="center" vertical="center" shrinkToFit="1"/>
    </xf>
    <xf numFmtId="49" fontId="25" fillId="34" borderId="10" xfId="43" applyNumberFormat="1" applyFont="1" applyFill="1" applyBorder="1" applyAlignment="1">
      <alignment horizontal="center" vertical="center" wrapText="1"/>
    </xf>
    <xf numFmtId="4" fontId="26" fillId="34" borderId="10" xfId="43" applyNumberFormat="1" applyFont="1" applyFill="1" applyBorder="1" applyAlignment="1">
      <alignment horizontal="center" vertical="center" shrinkToFit="1"/>
    </xf>
    <xf numFmtId="49" fontId="24" fillId="34" borderId="10" xfId="43" applyNumberFormat="1" applyFont="1" applyFill="1" applyBorder="1" applyAlignment="1">
      <alignment horizontal="center" vertical="center" wrapText="1"/>
    </xf>
    <xf numFmtId="4" fontId="27" fillId="34" borderId="10" xfId="43" applyNumberFormat="1" applyFont="1" applyFill="1" applyBorder="1" applyAlignment="1">
      <alignment horizontal="center" vertical="center" shrinkToFit="1"/>
    </xf>
    <xf numFmtId="49" fontId="25" fillId="34" borderId="10" xfId="43" applyNumberFormat="1" applyFont="1" applyFill="1" applyBorder="1" applyAlignment="1">
      <alignment horizontal="left" vertical="center" wrapText="1"/>
    </xf>
    <xf numFmtId="49" fontId="25" fillId="34" borderId="14" xfId="43" applyNumberFormat="1" applyFont="1" applyFill="1" applyBorder="1" applyAlignment="1">
      <alignment horizontal="center" vertical="center" wrapText="1"/>
    </xf>
    <xf numFmtId="49" fontId="25" fillId="34" borderId="11" xfId="43" applyNumberFormat="1" applyFont="1" applyFill="1" applyBorder="1" applyAlignment="1">
      <alignment horizontal="left" vertical="center" wrapText="1"/>
    </xf>
    <xf numFmtId="49" fontId="25" fillId="34" borderId="11" xfId="43" applyNumberFormat="1" applyFont="1" applyFill="1" applyBorder="1" applyAlignment="1">
      <alignment horizontal="center" vertical="center" wrapText="1"/>
    </xf>
    <xf numFmtId="4" fontId="26" fillId="34" borderId="11" xfId="43" applyNumberFormat="1" applyFont="1" applyFill="1" applyBorder="1" applyAlignment="1">
      <alignment horizontal="center" vertical="center" shrinkToFit="1"/>
    </xf>
    <xf numFmtId="49" fontId="25" fillId="34" borderId="14" xfId="43" applyNumberFormat="1" applyFont="1" applyFill="1" applyBorder="1" applyAlignment="1">
      <alignment horizontal="left" vertical="center" wrapText="1"/>
    </xf>
    <xf numFmtId="4" fontId="26" fillId="34" borderId="14" xfId="43" applyNumberFormat="1" applyFont="1" applyFill="1" applyBorder="1" applyAlignment="1">
      <alignment horizontal="center" vertical="center" shrinkToFit="1"/>
    </xf>
    <xf numFmtId="49" fontId="24" fillId="34" borderId="10" xfId="43" applyNumberFormat="1" applyFont="1" applyFill="1" applyBorder="1" applyAlignment="1">
      <alignment horizontal="left" vertical="center" wrapText="1"/>
    </xf>
    <xf numFmtId="49" fontId="25" fillId="34" borderId="18" xfId="43" applyNumberFormat="1" applyFont="1" applyFill="1" applyBorder="1" applyAlignment="1">
      <alignment horizontal="center" vertical="center" wrapText="1"/>
    </xf>
    <xf numFmtId="49" fontId="25" fillId="34" borderId="16" xfId="43" applyNumberFormat="1" applyFont="1" applyFill="1" applyBorder="1" applyAlignment="1">
      <alignment horizontal="center" vertical="center" wrapText="1"/>
    </xf>
    <xf numFmtId="0" fontId="26" fillId="0" borderId="23" xfId="0" applyFont="1" applyBorder="1" applyAlignment="1">
      <alignment wrapText="1"/>
    </xf>
    <xf numFmtId="0" fontId="26" fillId="0" borderId="23" xfId="0" applyFont="1" applyBorder="1" applyAlignment="1">
      <alignment vertical="top" wrapText="1"/>
    </xf>
    <xf numFmtId="0" fontId="26" fillId="0" borderId="24" xfId="0" applyFont="1" applyBorder="1" applyAlignment="1">
      <alignment vertical="top" wrapText="1"/>
    </xf>
    <xf numFmtId="49" fontId="24" fillId="34" borderId="12" xfId="43" applyNumberFormat="1" applyFont="1" applyFill="1" applyBorder="1" applyAlignment="1">
      <alignment horizontal="left" vertical="center" wrapText="1"/>
    </xf>
    <xf numFmtId="49" fontId="24" fillId="34" borderId="21" xfId="43" applyNumberFormat="1" applyFont="1" applyFill="1" applyBorder="1" applyAlignment="1">
      <alignment horizontal="center" vertical="center" wrapText="1"/>
    </xf>
    <xf numFmtId="49" fontId="24" fillId="34" borderId="12" xfId="43" applyNumberFormat="1" applyFont="1" applyFill="1" applyBorder="1" applyAlignment="1">
      <alignment horizontal="center" vertical="center" wrapText="1"/>
    </xf>
    <xf numFmtId="4" fontId="27" fillId="34" borderId="12" xfId="43" applyNumberFormat="1" applyFont="1" applyFill="1" applyBorder="1" applyAlignment="1">
      <alignment horizontal="center" vertical="center" shrinkToFit="1"/>
    </xf>
    <xf numFmtId="49" fontId="25" fillId="34" borderId="15" xfId="43" applyNumberFormat="1" applyFont="1" applyFill="1" applyBorder="1" applyAlignment="1">
      <alignment horizontal="center" vertical="center" wrapText="1"/>
    </xf>
    <xf numFmtId="4" fontId="26" fillId="34" borderId="12" xfId="43" applyNumberFormat="1" applyFont="1" applyFill="1" applyBorder="1" applyAlignment="1">
      <alignment horizontal="center" vertical="center" shrinkToFit="1"/>
    </xf>
    <xf numFmtId="49" fontId="25" fillId="34" borderId="20" xfId="43" applyNumberFormat="1" applyFont="1" applyFill="1" applyBorder="1" applyAlignment="1">
      <alignment horizontal="center" vertical="center" wrapText="1"/>
    </xf>
    <xf numFmtId="49" fontId="24" fillId="34" borderId="11" xfId="43" applyNumberFormat="1" applyFont="1" applyFill="1" applyBorder="1" applyAlignment="1">
      <alignment horizontal="center" vertical="center" wrapText="1"/>
    </xf>
    <xf numFmtId="49" fontId="24" fillId="34" borderId="11" xfId="41" applyNumberFormat="1" applyFont="1" applyFill="1" applyBorder="1" applyAlignment="1">
      <alignment horizontal="center" vertical="center" wrapText="1"/>
    </xf>
    <xf numFmtId="49" fontId="25" fillId="34" borderId="11" xfId="41" applyNumberFormat="1" applyFont="1" applyFill="1" applyBorder="1" applyAlignment="1">
      <alignment horizontal="center" vertical="center" wrapText="1"/>
    </xf>
    <xf numFmtId="49" fontId="25" fillId="34" borderId="16" xfId="41" applyNumberFormat="1" applyFont="1" applyFill="1" applyBorder="1" applyAlignment="1">
      <alignment horizontal="left" vertical="center" wrapText="1"/>
    </xf>
    <xf numFmtId="49" fontId="25" fillId="34" borderId="17" xfId="41" applyNumberFormat="1" applyFont="1" applyFill="1" applyBorder="1" applyAlignment="1">
      <alignment horizontal="center" vertical="center" wrapText="1"/>
    </xf>
    <xf numFmtId="49" fontId="25" fillId="34" borderId="18" xfId="41" applyNumberFormat="1" applyFont="1" applyFill="1" applyBorder="1" applyAlignment="1">
      <alignment horizontal="center" vertical="center" wrapText="1"/>
    </xf>
    <xf numFmtId="4" fontId="25" fillId="34" borderId="11" xfId="41" applyNumberFormat="1" applyFont="1" applyFill="1" applyBorder="1" applyAlignment="1">
      <alignment horizontal="center" vertical="center" shrinkToFit="1"/>
    </xf>
    <xf numFmtId="49" fontId="24" fillId="34" borderId="17" xfId="41" applyNumberFormat="1" applyFont="1" applyFill="1" applyBorder="1" applyAlignment="1">
      <alignment horizontal="center" vertical="center" wrapText="1"/>
    </xf>
    <xf numFmtId="49" fontId="26" fillId="34" borderId="10" xfId="43" applyNumberFormat="1" applyFont="1" applyFill="1" applyBorder="1" applyAlignment="1">
      <alignment horizontal="left" vertical="center" wrapText="1"/>
    </xf>
    <xf numFmtId="49" fontId="26" fillId="34" borderId="17" xfId="43" applyNumberFormat="1" applyFont="1" applyFill="1" applyBorder="1" applyAlignment="1">
      <alignment horizontal="center" vertical="center" wrapText="1"/>
    </xf>
    <xf numFmtId="49" fontId="26" fillId="34" borderId="10" xfId="43" applyNumberFormat="1" applyFont="1" applyFill="1" applyBorder="1" applyAlignment="1">
      <alignment horizontal="center" vertical="center" wrapText="1"/>
    </xf>
    <xf numFmtId="49" fontId="26" fillId="34" borderId="14" xfId="43" applyNumberFormat="1" applyFont="1" applyFill="1" applyBorder="1" applyAlignment="1">
      <alignment horizontal="center" vertical="center" wrapText="1"/>
    </xf>
    <xf numFmtId="49" fontId="26" fillId="34" borderId="20" xfId="43" applyNumberFormat="1" applyFont="1" applyFill="1" applyBorder="1" applyAlignment="1">
      <alignment horizontal="center" vertical="center" wrapText="1"/>
    </xf>
    <xf numFmtId="49" fontId="26" fillId="34" borderId="12" xfId="43" applyNumberFormat="1" applyFont="1" applyFill="1" applyBorder="1" applyAlignment="1">
      <alignment horizontal="left" vertical="center" wrapText="1"/>
    </xf>
    <xf numFmtId="49" fontId="26" fillId="34" borderId="19" xfId="43" applyNumberFormat="1" applyFont="1" applyFill="1" applyBorder="1" applyAlignment="1">
      <alignment horizontal="center" vertical="center" wrapText="1"/>
    </xf>
    <xf numFmtId="49" fontId="24" fillId="34" borderId="15" xfId="41" applyNumberFormat="1" applyFont="1" applyFill="1" applyBorder="1" applyAlignment="1">
      <alignment horizontal="left" vertical="center" wrapText="1"/>
    </xf>
    <xf numFmtId="49" fontId="25" fillId="34" borderId="14" xfId="41" applyNumberFormat="1" applyFont="1" applyFill="1" applyBorder="1" applyAlignment="1">
      <alignment horizontal="left" vertical="center" wrapText="1"/>
    </xf>
    <xf numFmtId="49" fontId="25" fillId="34" borderId="14" xfId="41" applyNumberFormat="1" applyFont="1" applyFill="1" applyBorder="1" applyAlignment="1">
      <alignment horizontal="center" vertical="center" wrapText="1"/>
    </xf>
    <xf numFmtId="4" fontId="25" fillId="34" borderId="14" xfId="41" applyNumberFormat="1" applyFont="1" applyFill="1" applyBorder="1" applyAlignment="1">
      <alignment horizontal="center" vertical="center" shrinkToFit="1"/>
    </xf>
    <xf numFmtId="0" fontId="24" fillId="0" borderId="14" xfId="0" applyFont="1" applyBorder="1" applyAlignment="1">
      <alignment wrapText="1"/>
    </xf>
    <xf numFmtId="49" fontId="24" fillId="34" borderId="14" xfId="43" applyNumberFormat="1" applyFont="1" applyFill="1" applyBorder="1" applyAlignment="1">
      <alignment horizontal="center" vertical="center" wrapText="1"/>
    </xf>
    <xf numFmtId="4" fontId="27" fillId="34" borderId="14" xfId="43" applyNumberFormat="1" applyFont="1" applyFill="1" applyBorder="1" applyAlignment="1">
      <alignment horizontal="center" vertical="center" shrinkToFit="1"/>
    </xf>
    <xf numFmtId="49" fontId="25" fillId="0" borderId="10" xfId="44" applyNumberFormat="1" applyFont="1" applyAlignment="1" applyProtection="1">
      <alignment vertical="top" wrapText="1"/>
      <protection locked="0"/>
    </xf>
    <xf numFmtId="49" fontId="24" fillId="34" borderId="14" xfId="43" applyNumberFormat="1" applyFont="1" applyFill="1" applyBorder="1" applyAlignment="1">
      <alignment horizontal="left" vertical="center" wrapText="1"/>
    </xf>
    <xf numFmtId="164" fontId="26" fillId="34" borderId="10" xfId="43" applyNumberFormat="1" applyFont="1" applyFill="1" applyBorder="1" applyAlignment="1">
      <alignment horizontal="left" vertical="center" wrapText="1"/>
    </xf>
    <xf numFmtId="49" fontId="26" fillId="34" borderId="11" xfId="43" applyNumberFormat="1" applyFont="1" applyFill="1" applyBorder="1" applyAlignment="1">
      <alignment horizontal="center" vertical="center" wrapText="1"/>
    </xf>
    <xf numFmtId="49" fontId="24" fillId="34" borderId="12" xfId="41" applyNumberFormat="1" applyFont="1" applyFill="1" applyBorder="1" applyAlignment="1">
      <alignment horizontal="left" vertical="center" wrapText="1"/>
    </xf>
    <xf numFmtId="49" fontId="24" fillId="34" borderId="22" xfId="41" applyNumberFormat="1" applyFont="1" applyFill="1" applyBorder="1" applyAlignment="1">
      <alignment horizontal="center" vertical="center" wrapText="1"/>
    </xf>
    <xf numFmtId="49" fontId="25" fillId="34" borderId="12" xfId="41" applyNumberFormat="1" applyFont="1" applyFill="1" applyBorder="1" applyAlignment="1">
      <alignment horizontal="center" vertical="center" wrapText="1"/>
    </xf>
    <xf numFmtId="4" fontId="26" fillId="34" borderId="19" xfId="43" applyNumberFormat="1" applyFont="1" applyFill="1" applyBorder="1" applyAlignment="1">
      <alignment horizontal="center" vertical="center" shrinkToFit="1"/>
    </xf>
    <xf numFmtId="49" fontId="25" fillId="34" borderId="15" xfId="41" applyNumberFormat="1" applyFont="1" applyFill="1" applyBorder="1" applyAlignment="1">
      <alignment horizontal="center" vertical="center" wrapText="1"/>
    </xf>
    <xf numFmtId="0" fontId="24" fillId="34" borderId="10" xfId="41" applyFont="1" applyFill="1" applyBorder="1" applyAlignment="1">
      <alignment horizontal="left" vertical="center"/>
    </xf>
    <xf numFmtId="0" fontId="24" fillId="34" borderId="10" xfId="41" applyFont="1" applyFill="1" applyBorder="1" applyAlignment="1">
      <alignment horizontal="center" vertical="center"/>
    </xf>
    <xf numFmtId="0" fontId="24" fillId="34" borderId="15" xfId="41" applyFont="1" applyFill="1" applyBorder="1" applyAlignment="1">
      <alignment horizontal="center" vertical="center"/>
    </xf>
    <xf numFmtId="49" fontId="25" fillId="34" borderId="0" xfId="41" applyNumberFormat="1" applyFont="1" applyFill="1" applyBorder="1" applyAlignment="1">
      <alignment horizontal="center" vertical="center" wrapText="1"/>
    </xf>
    <xf numFmtId="49" fontId="25" fillId="34" borderId="25" xfId="41" applyNumberFormat="1" applyFont="1" applyFill="1" applyBorder="1" applyAlignment="1">
      <alignment horizontal="center" vertical="center" wrapText="1"/>
    </xf>
    <xf numFmtId="49" fontId="24" fillId="34" borderId="26" xfId="41" applyNumberFormat="1" applyFont="1" applyFill="1" applyBorder="1" applyAlignment="1">
      <alignment horizontal="center" vertical="center" wrapText="1"/>
    </xf>
    <xf numFmtId="4" fontId="27" fillId="34" borderId="10" xfId="41" applyNumberFormat="1" applyFont="1" applyFill="1" applyBorder="1" applyAlignment="1">
      <alignment horizontal="center" vertical="center" shrinkToFit="1"/>
    </xf>
    <xf numFmtId="4" fontId="26" fillId="34" borderId="26" xfId="43" applyNumberFormat="1" applyFont="1" applyFill="1" applyBorder="1" applyAlignment="1">
      <alignment horizontal="center" vertical="center" shrinkToFit="1"/>
    </xf>
    <xf numFmtId="49" fontId="25" fillId="34" borderId="15" xfId="43" applyNumberFormat="1" applyFont="1" applyFill="1" applyBorder="1" applyAlignment="1">
      <alignment horizontal="left" vertical="center" wrapText="1"/>
    </xf>
    <xf numFmtId="49" fontId="25" fillId="34" borderId="21" xfId="43" applyNumberFormat="1" applyFont="1" applyFill="1" applyBorder="1" applyAlignment="1">
      <alignment horizontal="center" vertical="center" wrapText="1"/>
    </xf>
    <xf numFmtId="49" fontId="25" fillId="34" borderId="27" xfId="43" applyNumberFormat="1" applyFont="1" applyFill="1" applyBorder="1" applyAlignment="1">
      <alignment horizontal="center" vertical="center" wrapText="1"/>
    </xf>
    <xf numFmtId="49" fontId="26" fillId="34" borderId="27" xfId="43" applyNumberFormat="1" applyFont="1" applyFill="1" applyBorder="1" applyAlignment="1">
      <alignment horizontal="center" vertical="center" wrapText="1"/>
    </xf>
    <xf numFmtId="0" fontId="19" fillId="34" borderId="0" xfId="41" applyFont="1" applyFill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24" fillId="34" borderId="11" xfId="41" applyFont="1" applyFill="1" applyBorder="1" applyAlignment="1">
      <alignment horizontal="center" vertical="center" wrapText="1"/>
    </xf>
    <xf numFmtId="0" fontId="24" fillId="34" borderId="12" xfId="41" applyFont="1" applyFill="1" applyBorder="1" applyAlignment="1">
      <alignment horizontal="center" vertical="center" wrapText="1"/>
    </xf>
    <xf numFmtId="0" fontId="20" fillId="34" borderId="0" xfId="41" applyFont="1" applyFill="1" applyBorder="1" applyAlignment="1">
      <alignment horizontal="center" wrapText="1"/>
    </xf>
    <xf numFmtId="0" fontId="19" fillId="34" borderId="0" xfId="41" applyFont="1" applyFill="1" applyAlignment="1">
      <alignment wrapText="1"/>
    </xf>
    <xf numFmtId="0" fontId="19" fillId="34" borderId="13" xfId="41" applyFont="1" applyFill="1" applyBorder="1" applyAlignment="1">
      <alignment horizontal="right"/>
    </xf>
  </cellXfs>
  <cellStyles count="45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xl32 8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43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"/>
  <sheetViews>
    <sheetView tabSelected="1" view="pageBreakPreview" topLeftCell="A7" zoomScaleSheetLayoutView="100" workbookViewId="0">
      <selection activeCell="D15" sqref="D15"/>
    </sheetView>
  </sheetViews>
  <sheetFormatPr defaultRowHeight="14.4" x14ac:dyDescent="0.3"/>
  <cols>
    <col min="1" max="1" width="48.33203125" customWidth="1"/>
    <col min="2" max="2" width="15.5546875" customWidth="1"/>
    <col min="3" max="3" width="9.109375" customWidth="1"/>
    <col min="4" max="4" width="16" customWidth="1"/>
  </cols>
  <sheetData>
    <row r="1" spans="1:4" ht="159" customHeight="1" x14ac:dyDescent="0.3">
      <c r="A1" s="1"/>
      <c r="B1" s="80" t="s">
        <v>158</v>
      </c>
      <c r="C1" s="81"/>
      <c r="D1" s="81"/>
    </row>
    <row r="2" spans="1:4" ht="15.6" x14ac:dyDescent="0.3">
      <c r="A2" s="1"/>
      <c r="B2" s="2"/>
      <c r="C2" s="3"/>
      <c r="D2" s="3"/>
    </row>
    <row r="3" spans="1:4" ht="64.5" customHeight="1" x14ac:dyDescent="0.3">
      <c r="A3" s="84" t="s">
        <v>159</v>
      </c>
      <c r="B3" s="84"/>
      <c r="C3" s="84"/>
      <c r="D3" s="84"/>
    </row>
    <row r="4" spans="1:4" ht="15.6" x14ac:dyDescent="0.3">
      <c r="A4" s="85"/>
      <c r="B4" s="85"/>
      <c r="C4" s="85"/>
      <c r="D4" s="85"/>
    </row>
    <row r="5" spans="1:4" ht="15.6" x14ac:dyDescent="0.3">
      <c r="A5" s="86" t="s">
        <v>0</v>
      </c>
      <c r="B5" s="86"/>
      <c r="C5" s="86"/>
      <c r="D5" s="86"/>
    </row>
    <row r="6" spans="1:4" x14ac:dyDescent="0.3">
      <c r="A6" s="82" t="s">
        <v>1</v>
      </c>
      <c r="B6" s="82" t="s">
        <v>2</v>
      </c>
      <c r="C6" s="82" t="s">
        <v>3</v>
      </c>
      <c r="D6" s="82" t="s">
        <v>160</v>
      </c>
    </row>
    <row r="7" spans="1:4" ht="98.25" customHeight="1" x14ac:dyDescent="0.3">
      <c r="A7" s="83"/>
      <c r="B7" s="83"/>
      <c r="C7" s="83"/>
      <c r="D7" s="83"/>
    </row>
    <row r="8" spans="1:4" x14ac:dyDescent="0.3">
      <c r="A8" s="6">
        <v>1</v>
      </c>
      <c r="B8" s="6">
        <v>2</v>
      </c>
      <c r="C8" s="6">
        <v>3</v>
      </c>
      <c r="D8" s="6">
        <v>4</v>
      </c>
    </row>
    <row r="9" spans="1:4" ht="45.6" x14ac:dyDescent="0.3">
      <c r="A9" s="7" t="s">
        <v>4</v>
      </c>
      <c r="B9" s="8" t="s">
        <v>67</v>
      </c>
      <c r="C9" s="8"/>
      <c r="D9" s="9">
        <f>SUM(D12,D14,D19,D22,D25,D26,D16)</f>
        <v>14502157.799999999</v>
      </c>
    </row>
    <row r="10" spans="1:4" s="5" customFormat="1" x14ac:dyDescent="0.3">
      <c r="A10" s="10" t="s">
        <v>5</v>
      </c>
      <c r="B10" s="11" t="s">
        <v>70</v>
      </c>
      <c r="C10" s="11"/>
      <c r="D10" s="12">
        <f>SUM(D12,D14,D16)</f>
        <v>12843937.6</v>
      </c>
    </row>
    <row r="11" spans="1:4" ht="48" x14ac:dyDescent="0.3">
      <c r="A11" s="10" t="s">
        <v>6</v>
      </c>
      <c r="B11" s="11" t="s">
        <v>70</v>
      </c>
      <c r="C11" s="11" t="s">
        <v>7</v>
      </c>
      <c r="D11" s="12">
        <f>D12</f>
        <v>10732710.199999999</v>
      </c>
    </row>
    <row r="12" spans="1:4" ht="24" x14ac:dyDescent="0.3">
      <c r="A12" s="10" t="s">
        <v>8</v>
      </c>
      <c r="B12" s="11" t="s">
        <v>70</v>
      </c>
      <c r="C12" s="11" t="s">
        <v>9</v>
      </c>
      <c r="D12" s="12">
        <v>10732710.199999999</v>
      </c>
    </row>
    <row r="13" spans="1:4" ht="24" x14ac:dyDescent="0.3">
      <c r="A13" s="10" t="s">
        <v>10</v>
      </c>
      <c r="B13" s="11" t="s">
        <v>70</v>
      </c>
      <c r="C13" s="11" t="s">
        <v>11</v>
      </c>
      <c r="D13" s="12">
        <f>D14</f>
        <v>2110227.4</v>
      </c>
    </row>
    <row r="14" spans="1:4" ht="24" x14ac:dyDescent="0.3">
      <c r="A14" s="10" t="s">
        <v>12</v>
      </c>
      <c r="B14" s="11" t="s">
        <v>70</v>
      </c>
      <c r="C14" s="11" t="s">
        <v>13</v>
      </c>
      <c r="D14" s="12">
        <v>2110227.4</v>
      </c>
    </row>
    <row r="15" spans="1:4" x14ac:dyDescent="0.3">
      <c r="A15" s="10" t="s">
        <v>14</v>
      </c>
      <c r="B15" s="11" t="s">
        <v>70</v>
      </c>
      <c r="C15" s="11" t="s">
        <v>15</v>
      </c>
      <c r="D15" s="12">
        <f>D16</f>
        <v>1000</v>
      </c>
    </row>
    <row r="16" spans="1:4" x14ac:dyDescent="0.3">
      <c r="A16" s="10" t="s">
        <v>16</v>
      </c>
      <c r="B16" s="11" t="s">
        <v>70</v>
      </c>
      <c r="C16" s="11" t="s">
        <v>17</v>
      </c>
      <c r="D16" s="12">
        <v>1000</v>
      </c>
    </row>
    <row r="17" spans="1:4" s="5" customFormat="1" x14ac:dyDescent="0.3">
      <c r="A17" s="10" t="s">
        <v>18</v>
      </c>
      <c r="B17" s="11" t="s">
        <v>71</v>
      </c>
      <c r="C17" s="11"/>
      <c r="D17" s="12">
        <f>D18</f>
        <v>954220.2</v>
      </c>
    </row>
    <row r="18" spans="1:4" ht="48" x14ac:dyDescent="0.3">
      <c r="A18" s="10" t="s">
        <v>6</v>
      </c>
      <c r="B18" s="11" t="s">
        <v>71</v>
      </c>
      <c r="C18" s="11" t="s">
        <v>7</v>
      </c>
      <c r="D18" s="12">
        <f>D19</f>
        <v>954220.2</v>
      </c>
    </row>
    <row r="19" spans="1:4" ht="24" x14ac:dyDescent="0.3">
      <c r="A19" s="10" t="s">
        <v>8</v>
      </c>
      <c r="B19" s="11" t="s">
        <v>71</v>
      </c>
      <c r="C19" s="11" t="s">
        <v>9</v>
      </c>
      <c r="D19" s="12">
        <v>954220.2</v>
      </c>
    </row>
    <row r="20" spans="1:4" s="5" customFormat="1" x14ac:dyDescent="0.3">
      <c r="A20" s="10" t="s">
        <v>19</v>
      </c>
      <c r="B20" s="11" t="s">
        <v>73</v>
      </c>
      <c r="C20" s="11"/>
      <c r="D20" s="12">
        <f>D21</f>
        <v>4000</v>
      </c>
    </row>
    <row r="21" spans="1:4" x14ac:dyDescent="0.3">
      <c r="A21" s="10" t="s">
        <v>20</v>
      </c>
      <c r="B21" s="11" t="s">
        <v>73</v>
      </c>
      <c r="C21" s="11" t="s">
        <v>21</v>
      </c>
      <c r="D21" s="12">
        <f>D22</f>
        <v>4000</v>
      </c>
    </row>
    <row r="22" spans="1:4" x14ac:dyDescent="0.3">
      <c r="A22" s="10" t="s">
        <v>22</v>
      </c>
      <c r="B22" s="11" t="s">
        <v>73</v>
      </c>
      <c r="C22" s="11" t="s">
        <v>23</v>
      </c>
      <c r="D22" s="12">
        <v>4000</v>
      </c>
    </row>
    <row r="23" spans="1:4" s="5" customFormat="1" ht="30.75" customHeight="1" x14ac:dyDescent="0.3">
      <c r="A23" s="10" t="s">
        <v>72</v>
      </c>
      <c r="B23" s="11" t="s">
        <v>100</v>
      </c>
      <c r="C23" s="11"/>
      <c r="D23" s="12">
        <f>D24</f>
        <v>600000</v>
      </c>
    </row>
    <row r="24" spans="1:4" ht="24" x14ac:dyDescent="0.3">
      <c r="A24" s="10" t="s">
        <v>10</v>
      </c>
      <c r="B24" s="11" t="s">
        <v>100</v>
      </c>
      <c r="C24" s="11" t="s">
        <v>11</v>
      </c>
      <c r="D24" s="12">
        <f>D25</f>
        <v>600000</v>
      </c>
    </row>
    <row r="25" spans="1:4" ht="24" x14ac:dyDescent="0.3">
      <c r="A25" s="10" t="s">
        <v>12</v>
      </c>
      <c r="B25" s="11" t="s">
        <v>100</v>
      </c>
      <c r="C25" s="11" t="s">
        <v>13</v>
      </c>
      <c r="D25" s="12">
        <v>600000</v>
      </c>
    </row>
    <row r="26" spans="1:4" s="5" customFormat="1" x14ac:dyDescent="0.3">
      <c r="A26" s="10" t="s">
        <v>79</v>
      </c>
      <c r="B26" s="11" t="s">
        <v>74</v>
      </c>
      <c r="C26" s="11"/>
      <c r="D26" s="12">
        <f>D27</f>
        <v>100000</v>
      </c>
    </row>
    <row r="27" spans="1:4" x14ac:dyDescent="0.3">
      <c r="A27" s="10" t="s">
        <v>14</v>
      </c>
      <c r="B27" s="11" t="s">
        <v>74</v>
      </c>
      <c r="C27" s="11" t="s">
        <v>15</v>
      </c>
      <c r="D27" s="12">
        <f>D28+D29</f>
        <v>100000</v>
      </c>
    </row>
    <row r="28" spans="1:4" x14ac:dyDescent="0.3">
      <c r="A28" s="10" t="s">
        <v>154</v>
      </c>
      <c r="B28" s="11" t="s">
        <v>74</v>
      </c>
      <c r="C28" s="11" t="s">
        <v>155</v>
      </c>
      <c r="D28" s="12">
        <v>50000</v>
      </c>
    </row>
    <row r="29" spans="1:4" x14ac:dyDescent="0.3">
      <c r="A29" s="10" t="s">
        <v>16</v>
      </c>
      <c r="B29" s="11" t="s">
        <v>74</v>
      </c>
      <c r="C29" s="11" t="s">
        <v>17</v>
      </c>
      <c r="D29" s="12">
        <v>50000</v>
      </c>
    </row>
    <row r="30" spans="1:4" ht="34.200000000000003" x14ac:dyDescent="0.3">
      <c r="A30" s="7" t="s">
        <v>57</v>
      </c>
      <c r="B30" s="15" t="s">
        <v>75</v>
      </c>
      <c r="C30" s="15"/>
      <c r="D30" s="16">
        <f>SUM(D31+D34+D37)</f>
        <v>2862914</v>
      </c>
    </row>
    <row r="31" spans="1:4" x14ac:dyDescent="0.3">
      <c r="A31" s="10" t="s">
        <v>58</v>
      </c>
      <c r="B31" s="13" t="s">
        <v>76</v>
      </c>
      <c r="C31" s="13"/>
      <c r="D31" s="14">
        <f>D32</f>
        <v>1262914</v>
      </c>
    </row>
    <row r="32" spans="1:4" ht="24" x14ac:dyDescent="0.3">
      <c r="A32" s="10" t="s">
        <v>10</v>
      </c>
      <c r="B32" s="13" t="s">
        <v>76</v>
      </c>
      <c r="C32" s="13" t="s">
        <v>11</v>
      </c>
      <c r="D32" s="14">
        <f>D33</f>
        <v>1262914</v>
      </c>
    </row>
    <row r="33" spans="1:4" ht="24" x14ac:dyDescent="0.3">
      <c r="A33" s="10" t="s">
        <v>12</v>
      </c>
      <c r="B33" s="13" t="s">
        <v>76</v>
      </c>
      <c r="C33" s="13" t="s">
        <v>13</v>
      </c>
      <c r="D33" s="14">
        <v>1262914</v>
      </c>
    </row>
    <row r="34" spans="1:4" x14ac:dyDescent="0.3">
      <c r="A34" s="17" t="s">
        <v>105</v>
      </c>
      <c r="B34" s="18" t="s">
        <v>121</v>
      </c>
      <c r="C34" s="13"/>
      <c r="D34" s="14">
        <f>D35</f>
        <v>1000000</v>
      </c>
    </row>
    <row r="35" spans="1:4" ht="24" x14ac:dyDescent="0.3">
      <c r="A35" s="17" t="s">
        <v>10</v>
      </c>
      <c r="B35" s="18" t="s">
        <v>121</v>
      </c>
      <c r="C35" s="13" t="s">
        <v>11</v>
      </c>
      <c r="D35" s="14">
        <f>D36</f>
        <v>1000000</v>
      </c>
    </row>
    <row r="36" spans="1:4" ht="24" x14ac:dyDescent="0.3">
      <c r="A36" s="19" t="s">
        <v>12</v>
      </c>
      <c r="B36" s="18" t="s">
        <v>121</v>
      </c>
      <c r="C36" s="20" t="s">
        <v>13</v>
      </c>
      <c r="D36" s="14">
        <v>1000000</v>
      </c>
    </row>
    <row r="37" spans="1:4" s="5" customFormat="1" ht="24" x14ac:dyDescent="0.3">
      <c r="A37" s="22" t="s">
        <v>106</v>
      </c>
      <c r="B37" s="18" t="s">
        <v>122</v>
      </c>
      <c r="C37" s="20"/>
      <c r="D37" s="23">
        <f>D38</f>
        <v>600000</v>
      </c>
    </row>
    <row r="38" spans="1:4" ht="24" x14ac:dyDescent="0.3">
      <c r="A38" s="22" t="s">
        <v>10</v>
      </c>
      <c r="B38" s="18" t="s">
        <v>122</v>
      </c>
      <c r="C38" s="20" t="s">
        <v>11</v>
      </c>
      <c r="D38" s="23">
        <f>D39</f>
        <v>600000</v>
      </c>
    </row>
    <row r="39" spans="1:4" ht="24" x14ac:dyDescent="0.3">
      <c r="A39" s="22" t="s">
        <v>12</v>
      </c>
      <c r="B39" s="18" t="s">
        <v>122</v>
      </c>
      <c r="C39" s="18" t="s">
        <v>13</v>
      </c>
      <c r="D39" s="23">
        <v>600000</v>
      </c>
    </row>
    <row r="40" spans="1:4" s="5" customFormat="1" ht="34.200000000000003" x14ac:dyDescent="0.3">
      <c r="A40" s="7" t="s">
        <v>60</v>
      </c>
      <c r="B40" s="8" t="s">
        <v>77</v>
      </c>
      <c r="C40" s="8"/>
      <c r="D40" s="74">
        <f>SUM(D41,D44,D47,D50)</f>
        <v>3450000</v>
      </c>
    </row>
    <row r="41" spans="1:4" x14ac:dyDescent="0.3">
      <c r="A41" s="17" t="s">
        <v>78</v>
      </c>
      <c r="B41" s="13" t="s">
        <v>80</v>
      </c>
      <c r="C41" s="13"/>
      <c r="D41" s="14">
        <f>D42</f>
        <v>1300000</v>
      </c>
    </row>
    <row r="42" spans="1:4" ht="24" x14ac:dyDescent="0.3">
      <c r="A42" s="17" t="s">
        <v>10</v>
      </c>
      <c r="B42" s="13" t="s">
        <v>80</v>
      </c>
      <c r="C42" s="13" t="s">
        <v>11</v>
      </c>
      <c r="D42" s="14">
        <f>D43</f>
        <v>1300000</v>
      </c>
    </row>
    <row r="43" spans="1:4" ht="24" x14ac:dyDescent="0.3">
      <c r="A43" s="17" t="s">
        <v>12</v>
      </c>
      <c r="B43" s="13" t="s">
        <v>80</v>
      </c>
      <c r="C43" s="13" t="s">
        <v>13</v>
      </c>
      <c r="D43" s="14">
        <v>1300000</v>
      </c>
    </row>
    <row r="44" spans="1:4" ht="24" x14ac:dyDescent="0.3">
      <c r="A44" s="17" t="s">
        <v>82</v>
      </c>
      <c r="B44" s="13" t="s">
        <v>83</v>
      </c>
      <c r="C44" s="13"/>
      <c r="D44" s="14">
        <f>D45</f>
        <v>1680000</v>
      </c>
    </row>
    <row r="45" spans="1:4" ht="24" x14ac:dyDescent="0.3">
      <c r="A45" s="17" t="s">
        <v>10</v>
      </c>
      <c r="B45" s="13" t="s">
        <v>83</v>
      </c>
      <c r="C45" s="13" t="s">
        <v>11</v>
      </c>
      <c r="D45" s="14">
        <f>D46</f>
        <v>1680000</v>
      </c>
    </row>
    <row r="46" spans="1:4" ht="24" x14ac:dyDescent="0.3">
      <c r="A46" s="17" t="s">
        <v>12</v>
      </c>
      <c r="B46" s="13" t="s">
        <v>83</v>
      </c>
      <c r="C46" s="13" t="s">
        <v>13</v>
      </c>
      <c r="D46" s="14">
        <v>1680000</v>
      </c>
    </row>
    <row r="47" spans="1:4" x14ac:dyDescent="0.3">
      <c r="A47" s="17" t="s">
        <v>123</v>
      </c>
      <c r="B47" s="13" t="s">
        <v>81</v>
      </c>
      <c r="C47" s="13"/>
      <c r="D47" s="14">
        <f>D48</f>
        <v>270000</v>
      </c>
    </row>
    <row r="48" spans="1:4" ht="24" x14ac:dyDescent="0.3">
      <c r="A48" s="19" t="s">
        <v>10</v>
      </c>
      <c r="B48" s="13" t="s">
        <v>81</v>
      </c>
      <c r="C48" s="13" t="s">
        <v>11</v>
      </c>
      <c r="D48" s="14">
        <f>D49</f>
        <v>270000</v>
      </c>
    </row>
    <row r="49" spans="1:4" ht="24" x14ac:dyDescent="0.3">
      <c r="A49" s="22" t="s">
        <v>12</v>
      </c>
      <c r="B49" s="25" t="s">
        <v>81</v>
      </c>
      <c r="C49" s="26" t="s">
        <v>13</v>
      </c>
      <c r="D49" s="14">
        <v>270000</v>
      </c>
    </row>
    <row r="50" spans="1:4" ht="15" thickBot="1" x14ac:dyDescent="0.35">
      <c r="A50" s="27" t="s">
        <v>132</v>
      </c>
      <c r="B50" s="13" t="s">
        <v>141</v>
      </c>
      <c r="C50" s="13"/>
      <c r="D50" s="14">
        <f>D51</f>
        <v>200000</v>
      </c>
    </row>
    <row r="51" spans="1:4" ht="15" thickBot="1" x14ac:dyDescent="0.35">
      <c r="A51" s="28" t="s">
        <v>133</v>
      </c>
      <c r="B51" s="20" t="s">
        <v>141</v>
      </c>
      <c r="C51" s="20" t="s">
        <v>11</v>
      </c>
      <c r="D51" s="21">
        <f>D52</f>
        <v>200000</v>
      </c>
    </row>
    <row r="52" spans="1:4" ht="15" thickBot="1" x14ac:dyDescent="0.35">
      <c r="A52" s="29" t="s">
        <v>134</v>
      </c>
      <c r="B52" s="18" t="s">
        <v>141</v>
      </c>
      <c r="C52" s="18" t="s">
        <v>13</v>
      </c>
      <c r="D52" s="23">
        <v>200000</v>
      </c>
    </row>
    <row r="53" spans="1:4" ht="22.8" x14ac:dyDescent="0.3">
      <c r="A53" s="30" t="s">
        <v>34</v>
      </c>
      <c r="B53" s="31" t="s">
        <v>84</v>
      </c>
      <c r="C53" s="32"/>
      <c r="D53" s="33">
        <f>SUM(D54,D57,D65,D68,D71,D74,D62)</f>
        <v>17614163.5</v>
      </c>
    </row>
    <row r="54" spans="1:4" x14ac:dyDescent="0.3">
      <c r="A54" s="17" t="s">
        <v>35</v>
      </c>
      <c r="B54" s="20" t="s">
        <v>85</v>
      </c>
      <c r="C54" s="13"/>
      <c r="D54" s="21">
        <f>D55</f>
        <v>13152163.5</v>
      </c>
    </row>
    <row r="55" spans="1:4" ht="24" x14ac:dyDescent="0.3">
      <c r="A55" s="17" t="s">
        <v>10</v>
      </c>
      <c r="B55" s="20" t="s">
        <v>85</v>
      </c>
      <c r="C55" s="34" t="s">
        <v>11</v>
      </c>
      <c r="D55" s="21">
        <f>D56</f>
        <v>13152163.5</v>
      </c>
    </row>
    <row r="56" spans="1:4" s="4" customFormat="1" ht="24" x14ac:dyDescent="0.3">
      <c r="A56" s="17" t="s">
        <v>12</v>
      </c>
      <c r="B56" s="20" t="s">
        <v>85</v>
      </c>
      <c r="C56" s="34" t="s">
        <v>13</v>
      </c>
      <c r="D56" s="21">
        <v>13152163.5</v>
      </c>
    </row>
    <row r="57" spans="1:4" s="5" customFormat="1" x14ac:dyDescent="0.3">
      <c r="A57" s="17" t="s">
        <v>36</v>
      </c>
      <c r="B57" s="20" t="s">
        <v>86</v>
      </c>
      <c r="C57" s="13"/>
      <c r="D57" s="75">
        <f>D58+D60</f>
        <v>2052000</v>
      </c>
    </row>
    <row r="58" spans="1:4" ht="24" x14ac:dyDescent="0.3">
      <c r="A58" s="17" t="s">
        <v>10</v>
      </c>
      <c r="B58" s="20" t="s">
        <v>86</v>
      </c>
      <c r="C58" s="13" t="s">
        <v>11</v>
      </c>
      <c r="D58" s="35">
        <f>D59</f>
        <v>2050000</v>
      </c>
    </row>
    <row r="59" spans="1:4" ht="24" x14ac:dyDescent="0.3">
      <c r="A59" s="17" t="s">
        <v>12</v>
      </c>
      <c r="B59" s="18" t="s">
        <v>86</v>
      </c>
      <c r="C59" s="36" t="s">
        <v>13</v>
      </c>
      <c r="D59" s="35">
        <v>2050000</v>
      </c>
    </row>
    <row r="60" spans="1:4" x14ac:dyDescent="0.3">
      <c r="A60" s="76" t="s">
        <v>14</v>
      </c>
      <c r="B60" s="18" t="s">
        <v>86</v>
      </c>
      <c r="C60" s="36" t="s">
        <v>15</v>
      </c>
      <c r="D60" s="35">
        <f>D61</f>
        <v>2000</v>
      </c>
    </row>
    <row r="61" spans="1:4" x14ac:dyDescent="0.3">
      <c r="A61" s="76" t="s">
        <v>16</v>
      </c>
      <c r="B61" s="18" t="s">
        <v>86</v>
      </c>
      <c r="C61" s="36" t="s">
        <v>17</v>
      </c>
      <c r="D61" s="35">
        <v>2000</v>
      </c>
    </row>
    <row r="62" spans="1:4" s="5" customFormat="1" x14ac:dyDescent="0.3">
      <c r="A62" s="17" t="s">
        <v>161</v>
      </c>
      <c r="B62" s="77" t="s">
        <v>162</v>
      </c>
      <c r="C62" s="13"/>
      <c r="D62" s="14">
        <f>D63</f>
        <v>1000000</v>
      </c>
    </row>
    <row r="63" spans="1:4" ht="24" x14ac:dyDescent="0.3">
      <c r="A63" s="17" t="s">
        <v>10</v>
      </c>
      <c r="B63" s="20" t="s">
        <v>162</v>
      </c>
      <c r="C63" s="13" t="s">
        <v>11</v>
      </c>
      <c r="D63" s="14">
        <f>D64</f>
        <v>1000000</v>
      </c>
    </row>
    <row r="64" spans="1:4" ht="24" x14ac:dyDescent="0.3">
      <c r="A64" s="17" t="s">
        <v>12</v>
      </c>
      <c r="B64" s="78" t="s">
        <v>162</v>
      </c>
      <c r="C64" s="13" t="s">
        <v>13</v>
      </c>
      <c r="D64" s="14">
        <v>1000000</v>
      </c>
    </row>
    <row r="65" spans="1:4" x14ac:dyDescent="0.3">
      <c r="A65" s="17" t="s">
        <v>87</v>
      </c>
      <c r="B65" s="77" t="s">
        <v>88</v>
      </c>
      <c r="C65" s="13"/>
      <c r="D65" s="14">
        <f>D66</f>
        <v>1000000</v>
      </c>
    </row>
    <row r="66" spans="1:4" ht="24" x14ac:dyDescent="0.3">
      <c r="A66" s="17" t="s">
        <v>10</v>
      </c>
      <c r="B66" s="20" t="s">
        <v>88</v>
      </c>
      <c r="C66" s="13" t="s">
        <v>11</v>
      </c>
      <c r="D66" s="14">
        <f>D67</f>
        <v>1000000</v>
      </c>
    </row>
    <row r="67" spans="1:4" ht="24" x14ac:dyDescent="0.3">
      <c r="A67" s="17" t="s">
        <v>12</v>
      </c>
      <c r="B67" s="20" t="s">
        <v>88</v>
      </c>
      <c r="C67" s="13" t="s">
        <v>13</v>
      </c>
      <c r="D67" s="14">
        <v>1000000</v>
      </c>
    </row>
    <row r="68" spans="1:4" s="5" customFormat="1" x14ac:dyDescent="0.3">
      <c r="A68" s="17" t="s">
        <v>101</v>
      </c>
      <c r="B68" s="20" t="s">
        <v>89</v>
      </c>
      <c r="C68" s="13"/>
      <c r="D68" s="14">
        <f>D69</f>
        <v>200000</v>
      </c>
    </row>
    <row r="69" spans="1:4" ht="24" x14ac:dyDescent="0.3">
      <c r="A69" s="17" t="s">
        <v>10</v>
      </c>
      <c r="B69" s="20" t="s">
        <v>89</v>
      </c>
      <c r="C69" s="13" t="s">
        <v>11</v>
      </c>
      <c r="D69" s="14">
        <f>D70</f>
        <v>200000</v>
      </c>
    </row>
    <row r="70" spans="1:4" ht="24" x14ac:dyDescent="0.3">
      <c r="A70" s="17" t="s">
        <v>12</v>
      </c>
      <c r="B70" s="20" t="s">
        <v>89</v>
      </c>
      <c r="C70" s="13" t="s">
        <v>13</v>
      </c>
      <c r="D70" s="14">
        <v>200000</v>
      </c>
    </row>
    <row r="71" spans="1:4" s="5" customFormat="1" ht="24" x14ac:dyDescent="0.3">
      <c r="A71" s="53" t="s">
        <v>146</v>
      </c>
      <c r="B71" s="54" t="s">
        <v>150</v>
      </c>
      <c r="C71" s="54"/>
      <c r="D71" s="55">
        <f>D72</f>
        <v>150000</v>
      </c>
    </row>
    <row r="72" spans="1:4" s="5" customFormat="1" ht="24" x14ac:dyDescent="0.3">
      <c r="A72" s="53" t="s">
        <v>10</v>
      </c>
      <c r="B72" s="54" t="s">
        <v>150</v>
      </c>
      <c r="C72" s="54" t="s">
        <v>11</v>
      </c>
      <c r="D72" s="55">
        <f>D73</f>
        <v>150000</v>
      </c>
    </row>
    <row r="73" spans="1:4" s="5" customFormat="1" ht="24" x14ac:dyDescent="0.3">
      <c r="A73" s="53" t="s">
        <v>12</v>
      </c>
      <c r="B73" s="54" t="s">
        <v>150</v>
      </c>
      <c r="C73" s="54" t="s">
        <v>13</v>
      </c>
      <c r="D73" s="55">
        <v>150000</v>
      </c>
    </row>
    <row r="74" spans="1:4" ht="24" x14ac:dyDescent="0.3">
      <c r="A74" s="53" t="s">
        <v>152</v>
      </c>
      <c r="B74" s="54" t="s">
        <v>153</v>
      </c>
      <c r="C74" s="54"/>
      <c r="D74" s="55">
        <f>D75</f>
        <v>60000</v>
      </c>
    </row>
    <row r="75" spans="1:4" s="5" customFormat="1" ht="24" x14ac:dyDescent="0.3">
      <c r="A75" s="53" t="s">
        <v>10</v>
      </c>
      <c r="B75" s="54" t="s">
        <v>153</v>
      </c>
      <c r="C75" s="54" t="s">
        <v>11</v>
      </c>
      <c r="D75" s="55">
        <f>D76</f>
        <v>60000</v>
      </c>
    </row>
    <row r="76" spans="1:4" ht="24" x14ac:dyDescent="0.3">
      <c r="A76" s="53" t="s">
        <v>12</v>
      </c>
      <c r="B76" s="54" t="s">
        <v>153</v>
      </c>
      <c r="C76" s="54" t="s">
        <v>13</v>
      </c>
      <c r="D76" s="55">
        <v>60000</v>
      </c>
    </row>
    <row r="77" spans="1:4" ht="34.200000000000003" x14ac:dyDescent="0.3">
      <c r="A77" s="24" t="s">
        <v>24</v>
      </c>
      <c r="B77" s="37" t="s">
        <v>90</v>
      </c>
      <c r="C77" s="15"/>
      <c r="D77" s="16">
        <f>SUM(D78,D81)</f>
        <v>9032745</v>
      </c>
    </row>
    <row r="78" spans="1:4" ht="36" x14ac:dyDescent="0.3">
      <c r="A78" s="17" t="s">
        <v>25</v>
      </c>
      <c r="B78" s="20" t="s">
        <v>91</v>
      </c>
      <c r="C78" s="13"/>
      <c r="D78" s="14">
        <f>D79</f>
        <v>50000</v>
      </c>
    </row>
    <row r="79" spans="1:4" s="5" customFormat="1" ht="24" x14ac:dyDescent="0.3">
      <c r="A79" s="17" t="s">
        <v>10</v>
      </c>
      <c r="B79" s="20" t="s">
        <v>91</v>
      </c>
      <c r="C79" s="13" t="s">
        <v>11</v>
      </c>
      <c r="D79" s="14">
        <f>D80</f>
        <v>50000</v>
      </c>
    </row>
    <row r="80" spans="1:4" ht="24" x14ac:dyDescent="0.3">
      <c r="A80" s="19" t="s">
        <v>12</v>
      </c>
      <c r="B80" s="20" t="s">
        <v>91</v>
      </c>
      <c r="C80" s="20" t="s">
        <v>13</v>
      </c>
      <c r="D80" s="14">
        <v>50000</v>
      </c>
    </row>
    <row r="81" spans="1:4" ht="24" x14ac:dyDescent="0.3">
      <c r="A81" s="19" t="s">
        <v>142</v>
      </c>
      <c r="B81" s="20" t="s">
        <v>151</v>
      </c>
      <c r="C81" s="20"/>
      <c r="D81" s="21">
        <f>D82</f>
        <v>8982745</v>
      </c>
    </row>
    <row r="82" spans="1:4" s="5" customFormat="1" ht="24" x14ac:dyDescent="0.3">
      <c r="A82" s="19" t="s">
        <v>10</v>
      </c>
      <c r="B82" s="20" t="s">
        <v>151</v>
      </c>
      <c r="C82" s="20" t="s">
        <v>11</v>
      </c>
      <c r="D82" s="21">
        <f>D83</f>
        <v>8982745</v>
      </c>
    </row>
    <row r="83" spans="1:4" ht="24" x14ac:dyDescent="0.3">
      <c r="A83" s="19" t="s">
        <v>12</v>
      </c>
      <c r="B83" s="20" t="s">
        <v>151</v>
      </c>
      <c r="C83" s="20" t="s">
        <v>13</v>
      </c>
      <c r="D83" s="21">
        <v>8982745</v>
      </c>
    </row>
    <row r="84" spans="1:4" ht="34.200000000000003" x14ac:dyDescent="0.3">
      <c r="A84" s="7" t="s">
        <v>59</v>
      </c>
      <c r="B84" s="38" t="s">
        <v>92</v>
      </c>
      <c r="C84" s="8"/>
      <c r="D84" s="9">
        <f>SUM(D85,D88)</f>
        <v>140000</v>
      </c>
    </row>
    <row r="85" spans="1:4" s="4" customFormat="1" ht="24" x14ac:dyDescent="0.3">
      <c r="A85" s="10" t="s">
        <v>99</v>
      </c>
      <c r="B85" s="39" t="s">
        <v>113</v>
      </c>
      <c r="C85" s="11"/>
      <c r="D85" s="12">
        <f>D86</f>
        <v>110000</v>
      </c>
    </row>
    <row r="86" spans="1:4" s="5" customFormat="1" ht="24" x14ac:dyDescent="0.3">
      <c r="A86" s="10" t="s">
        <v>38</v>
      </c>
      <c r="B86" s="39" t="s">
        <v>113</v>
      </c>
      <c r="C86" s="11" t="s">
        <v>39</v>
      </c>
      <c r="D86" s="12">
        <f>D87</f>
        <v>110000</v>
      </c>
    </row>
    <row r="87" spans="1:4" x14ac:dyDescent="0.3">
      <c r="A87" s="10" t="s">
        <v>52</v>
      </c>
      <c r="B87" s="39" t="s">
        <v>113</v>
      </c>
      <c r="C87" s="11" t="s">
        <v>53</v>
      </c>
      <c r="D87" s="12">
        <v>110000</v>
      </c>
    </row>
    <row r="88" spans="1:4" x14ac:dyDescent="0.3">
      <c r="A88" s="10" t="s">
        <v>95</v>
      </c>
      <c r="B88" s="39" t="s">
        <v>114</v>
      </c>
      <c r="C88" s="11"/>
      <c r="D88" s="12">
        <f>D89</f>
        <v>30000</v>
      </c>
    </row>
    <row r="89" spans="1:4" ht="24" x14ac:dyDescent="0.3">
      <c r="A89" s="10" t="s">
        <v>10</v>
      </c>
      <c r="B89" s="39" t="s">
        <v>114</v>
      </c>
      <c r="C89" s="11" t="s">
        <v>11</v>
      </c>
      <c r="D89" s="12">
        <f>D90</f>
        <v>30000</v>
      </c>
    </row>
    <row r="90" spans="1:4" ht="24" x14ac:dyDescent="0.3">
      <c r="A90" s="40" t="s">
        <v>12</v>
      </c>
      <c r="B90" s="41" t="s">
        <v>114</v>
      </c>
      <c r="C90" s="42" t="s">
        <v>13</v>
      </c>
      <c r="D90" s="43">
        <v>30000</v>
      </c>
    </row>
    <row r="91" spans="1:4" s="5" customFormat="1" ht="22.8" x14ac:dyDescent="0.3">
      <c r="A91" s="7" t="s">
        <v>51</v>
      </c>
      <c r="B91" s="44" t="s">
        <v>94</v>
      </c>
      <c r="C91" s="8"/>
      <c r="D91" s="9">
        <f>SUM(D92,D95,D98)</f>
        <v>19170703</v>
      </c>
    </row>
    <row r="92" spans="1:4" ht="24" x14ac:dyDescent="0.3">
      <c r="A92" s="10" t="s">
        <v>99</v>
      </c>
      <c r="B92" s="41" t="s">
        <v>96</v>
      </c>
      <c r="C92" s="11"/>
      <c r="D92" s="14">
        <f>D93</f>
        <v>17500000</v>
      </c>
    </row>
    <row r="93" spans="1:4" ht="24" x14ac:dyDescent="0.3">
      <c r="A93" s="10" t="s">
        <v>38</v>
      </c>
      <c r="B93" s="41" t="s">
        <v>96</v>
      </c>
      <c r="C93" s="11" t="s">
        <v>39</v>
      </c>
      <c r="D93" s="14">
        <f>D94</f>
        <v>17500000</v>
      </c>
    </row>
    <row r="94" spans="1:4" x14ac:dyDescent="0.3">
      <c r="A94" s="10" t="s">
        <v>52</v>
      </c>
      <c r="B94" s="41" t="s">
        <v>96</v>
      </c>
      <c r="C94" s="11" t="s">
        <v>53</v>
      </c>
      <c r="D94" s="14">
        <v>17500000</v>
      </c>
    </row>
    <row r="95" spans="1:4" ht="24" x14ac:dyDescent="0.3">
      <c r="A95" s="10" t="s">
        <v>54</v>
      </c>
      <c r="B95" s="41" t="s">
        <v>115</v>
      </c>
      <c r="C95" s="11"/>
      <c r="D95" s="14">
        <f>D96</f>
        <v>1570703</v>
      </c>
    </row>
    <row r="96" spans="1:4" x14ac:dyDescent="0.3">
      <c r="A96" s="10" t="s">
        <v>30</v>
      </c>
      <c r="B96" s="41" t="s">
        <v>115</v>
      </c>
      <c r="C96" s="11" t="s">
        <v>31</v>
      </c>
      <c r="D96" s="14">
        <f>D97</f>
        <v>1570703</v>
      </c>
    </row>
    <row r="97" spans="1:4" x14ac:dyDescent="0.3">
      <c r="A97" s="10" t="s">
        <v>32</v>
      </c>
      <c r="B97" s="41" t="s">
        <v>115</v>
      </c>
      <c r="C97" s="11" t="s">
        <v>33</v>
      </c>
      <c r="D97" s="14">
        <v>1570703</v>
      </c>
    </row>
    <row r="98" spans="1:4" ht="24" x14ac:dyDescent="0.3">
      <c r="A98" s="10" t="s">
        <v>55</v>
      </c>
      <c r="B98" s="41" t="s">
        <v>116</v>
      </c>
      <c r="C98" s="11"/>
      <c r="D98" s="14">
        <f>D99</f>
        <v>100000</v>
      </c>
    </row>
    <row r="99" spans="1:4" x14ac:dyDescent="0.3">
      <c r="A99" s="10" t="s">
        <v>30</v>
      </c>
      <c r="B99" s="41" t="s">
        <v>116</v>
      </c>
      <c r="C99" s="11" t="s">
        <v>31</v>
      </c>
      <c r="D99" s="14">
        <f>D100</f>
        <v>100000</v>
      </c>
    </row>
    <row r="100" spans="1:4" s="5" customFormat="1" x14ac:dyDescent="0.3">
      <c r="A100" s="10" t="s">
        <v>32</v>
      </c>
      <c r="B100" s="41" t="s">
        <v>116</v>
      </c>
      <c r="C100" s="11" t="s">
        <v>33</v>
      </c>
      <c r="D100" s="14">
        <v>100000</v>
      </c>
    </row>
    <row r="101" spans="1:4" ht="34.200000000000003" x14ac:dyDescent="0.3">
      <c r="A101" s="7" t="s">
        <v>42</v>
      </c>
      <c r="B101" s="44" t="s">
        <v>97</v>
      </c>
      <c r="C101" s="8"/>
      <c r="D101" s="9">
        <f>D102</f>
        <v>500000</v>
      </c>
    </row>
    <row r="102" spans="1:4" x14ac:dyDescent="0.3">
      <c r="A102" s="45" t="s">
        <v>135</v>
      </c>
      <c r="B102" s="46" t="s">
        <v>136</v>
      </c>
      <c r="C102" s="47"/>
      <c r="D102" s="14">
        <f>D103</f>
        <v>500000</v>
      </c>
    </row>
    <row r="103" spans="1:4" x14ac:dyDescent="0.3">
      <c r="A103" s="45" t="s">
        <v>26</v>
      </c>
      <c r="B103" s="46" t="s">
        <v>136</v>
      </c>
      <c r="C103" s="47" t="s">
        <v>27</v>
      </c>
      <c r="D103" s="14">
        <f>D104</f>
        <v>500000</v>
      </c>
    </row>
    <row r="104" spans="1:4" s="5" customFormat="1" ht="24" x14ac:dyDescent="0.3">
      <c r="A104" s="45" t="s">
        <v>28</v>
      </c>
      <c r="B104" s="48" t="s">
        <v>136</v>
      </c>
      <c r="C104" s="49" t="s">
        <v>29</v>
      </c>
      <c r="D104" s="14">
        <v>500000</v>
      </c>
    </row>
    <row r="105" spans="1:4" ht="22.8" x14ac:dyDescent="0.3">
      <c r="A105" s="7" t="s">
        <v>46</v>
      </c>
      <c r="B105" s="44" t="s">
        <v>68</v>
      </c>
      <c r="C105" s="8"/>
      <c r="D105" s="9">
        <f>SUM(D106)</f>
        <v>1287549.75</v>
      </c>
    </row>
    <row r="106" spans="1:4" x14ac:dyDescent="0.3">
      <c r="A106" s="50" t="s">
        <v>137</v>
      </c>
      <c r="B106" s="48" t="s">
        <v>138</v>
      </c>
      <c r="C106" s="51"/>
      <c r="D106" s="35">
        <f>D107</f>
        <v>1287549.75</v>
      </c>
    </row>
    <row r="107" spans="1:4" x14ac:dyDescent="0.3">
      <c r="A107" s="45" t="s">
        <v>26</v>
      </c>
      <c r="B107" s="48" t="s">
        <v>138</v>
      </c>
      <c r="C107" s="51" t="s">
        <v>27</v>
      </c>
      <c r="D107" s="35">
        <f>D108</f>
        <v>1287549.75</v>
      </c>
    </row>
    <row r="108" spans="1:4" ht="24" x14ac:dyDescent="0.3">
      <c r="A108" s="45" t="s">
        <v>28</v>
      </c>
      <c r="B108" s="48" t="s">
        <v>138</v>
      </c>
      <c r="C108" s="51" t="s">
        <v>29</v>
      </c>
      <c r="D108" s="35">
        <v>1287549.75</v>
      </c>
    </row>
    <row r="109" spans="1:4" ht="34.200000000000003" x14ac:dyDescent="0.3">
      <c r="A109" s="7" t="s">
        <v>56</v>
      </c>
      <c r="B109" s="44" t="s">
        <v>69</v>
      </c>
      <c r="C109" s="8"/>
      <c r="D109" s="9">
        <f>D110</f>
        <v>400000</v>
      </c>
    </row>
    <row r="110" spans="1:4" ht="24" x14ac:dyDescent="0.3">
      <c r="A110" s="10" t="s">
        <v>99</v>
      </c>
      <c r="B110" s="41" t="s">
        <v>117</v>
      </c>
      <c r="C110" s="11"/>
      <c r="D110" s="12">
        <f>D111</f>
        <v>400000</v>
      </c>
    </row>
    <row r="111" spans="1:4" ht="24" x14ac:dyDescent="0.3">
      <c r="A111" s="10" t="s">
        <v>38</v>
      </c>
      <c r="B111" s="41" t="s">
        <v>117</v>
      </c>
      <c r="C111" s="11" t="s">
        <v>39</v>
      </c>
      <c r="D111" s="12">
        <f>D112</f>
        <v>400000</v>
      </c>
    </row>
    <row r="112" spans="1:4" x14ac:dyDescent="0.3">
      <c r="A112" s="10" t="s">
        <v>52</v>
      </c>
      <c r="B112" s="41" t="s">
        <v>117</v>
      </c>
      <c r="C112" s="11" t="s">
        <v>53</v>
      </c>
      <c r="D112" s="12">
        <v>400000</v>
      </c>
    </row>
    <row r="113" spans="1:4" ht="34.200000000000003" x14ac:dyDescent="0.3">
      <c r="A113" s="52" t="s">
        <v>37</v>
      </c>
      <c r="B113" s="44" t="s">
        <v>98</v>
      </c>
      <c r="C113" s="8"/>
      <c r="D113" s="9">
        <f>D114</f>
        <v>1000000</v>
      </c>
    </row>
    <row r="114" spans="1:4" ht="24" x14ac:dyDescent="0.3">
      <c r="A114" s="10" t="s">
        <v>104</v>
      </c>
      <c r="B114" s="41" t="s">
        <v>118</v>
      </c>
      <c r="C114" s="39" t="s">
        <v>39</v>
      </c>
      <c r="D114" s="43">
        <f>D115</f>
        <v>1000000</v>
      </c>
    </row>
    <row r="115" spans="1:4" ht="24" x14ac:dyDescent="0.3">
      <c r="A115" s="40" t="s">
        <v>38</v>
      </c>
      <c r="B115" s="41" t="s">
        <v>118</v>
      </c>
      <c r="C115" s="39" t="s">
        <v>41</v>
      </c>
      <c r="D115" s="43">
        <f>D116</f>
        <v>1000000</v>
      </c>
    </row>
    <row r="116" spans="1:4" x14ac:dyDescent="0.3">
      <c r="A116" s="53" t="s">
        <v>40</v>
      </c>
      <c r="B116" s="54" t="s">
        <v>118</v>
      </c>
      <c r="C116" s="54" t="s">
        <v>103</v>
      </c>
      <c r="D116" s="55">
        <v>1000000</v>
      </c>
    </row>
    <row r="117" spans="1:4" ht="34.200000000000003" x14ac:dyDescent="0.3">
      <c r="A117" s="7" t="s">
        <v>47</v>
      </c>
      <c r="B117" s="38" t="s">
        <v>102</v>
      </c>
      <c r="C117" s="8"/>
      <c r="D117" s="9">
        <f>SUM(D118,D121)</f>
        <v>2062007.81</v>
      </c>
    </row>
    <row r="118" spans="1:4" x14ac:dyDescent="0.3">
      <c r="A118" s="10" t="s">
        <v>48</v>
      </c>
      <c r="B118" s="39" t="s">
        <v>119</v>
      </c>
      <c r="C118" s="11"/>
      <c r="D118" s="12">
        <f>D119</f>
        <v>300000</v>
      </c>
    </row>
    <row r="119" spans="1:4" x14ac:dyDescent="0.3">
      <c r="A119" s="10" t="s">
        <v>14</v>
      </c>
      <c r="B119" s="39" t="s">
        <v>119</v>
      </c>
      <c r="C119" s="11" t="s">
        <v>15</v>
      </c>
      <c r="D119" s="12">
        <f>D120</f>
        <v>300000</v>
      </c>
    </row>
    <row r="120" spans="1:4" x14ac:dyDescent="0.3">
      <c r="A120" s="10" t="s">
        <v>49</v>
      </c>
      <c r="B120" s="39" t="s">
        <v>119</v>
      </c>
      <c r="C120" s="11" t="s">
        <v>50</v>
      </c>
      <c r="D120" s="12">
        <v>300000</v>
      </c>
    </row>
    <row r="121" spans="1:4" ht="36" x14ac:dyDescent="0.3">
      <c r="A121" s="10" t="s">
        <v>93</v>
      </c>
      <c r="B121" s="39" t="s">
        <v>120</v>
      </c>
      <c r="C121" s="11"/>
      <c r="D121" s="12">
        <f>D122</f>
        <v>1762007.81</v>
      </c>
    </row>
    <row r="122" spans="1:4" ht="24" x14ac:dyDescent="0.3">
      <c r="A122" s="10" t="s">
        <v>10</v>
      </c>
      <c r="B122" s="39" t="s">
        <v>120</v>
      </c>
      <c r="C122" s="11" t="s">
        <v>11</v>
      </c>
      <c r="D122" s="12">
        <f>D123</f>
        <v>1762007.81</v>
      </c>
    </row>
    <row r="123" spans="1:4" ht="24" x14ac:dyDescent="0.3">
      <c r="A123" s="40" t="s">
        <v>12</v>
      </c>
      <c r="B123" s="54" t="s">
        <v>120</v>
      </c>
      <c r="C123" s="42" t="s">
        <v>13</v>
      </c>
      <c r="D123" s="12">
        <v>1762007.81</v>
      </c>
    </row>
    <row r="124" spans="1:4" ht="58.2" x14ac:dyDescent="0.3">
      <c r="A124" s="56" t="s">
        <v>124</v>
      </c>
      <c r="B124" s="57" t="s">
        <v>127</v>
      </c>
      <c r="C124" s="57"/>
      <c r="D124" s="58">
        <f>D125</f>
        <v>1500000</v>
      </c>
    </row>
    <row r="125" spans="1:4" ht="48" x14ac:dyDescent="0.3">
      <c r="A125" s="22" t="s">
        <v>125</v>
      </c>
      <c r="B125" s="18" t="s">
        <v>128</v>
      </c>
      <c r="C125" s="18"/>
      <c r="D125" s="23">
        <f>D126</f>
        <v>1500000</v>
      </c>
    </row>
    <row r="126" spans="1:4" x14ac:dyDescent="0.3">
      <c r="A126" s="59" t="s">
        <v>14</v>
      </c>
      <c r="B126" s="18" t="s">
        <v>128</v>
      </c>
      <c r="C126" s="18" t="s">
        <v>15</v>
      </c>
      <c r="D126" s="23">
        <f>D127</f>
        <v>1500000</v>
      </c>
    </row>
    <row r="127" spans="1:4" ht="36" x14ac:dyDescent="0.3">
      <c r="A127" s="59" t="s">
        <v>126</v>
      </c>
      <c r="B127" s="18" t="s">
        <v>128</v>
      </c>
      <c r="C127" s="18" t="s">
        <v>129</v>
      </c>
      <c r="D127" s="23">
        <v>1500000</v>
      </c>
    </row>
    <row r="128" spans="1:4" ht="34.200000000000003" x14ac:dyDescent="0.3">
      <c r="A128" s="60" t="s">
        <v>130</v>
      </c>
      <c r="B128" s="57" t="s">
        <v>131</v>
      </c>
      <c r="C128" s="57"/>
      <c r="D128" s="58">
        <f>D129+D132</f>
        <v>6219000</v>
      </c>
    </row>
    <row r="129" spans="1:4" ht="36" x14ac:dyDescent="0.3">
      <c r="A129" s="61" t="s">
        <v>156</v>
      </c>
      <c r="B129" s="62" t="s">
        <v>157</v>
      </c>
      <c r="C129" s="47"/>
      <c r="D129" s="14">
        <f>D130</f>
        <v>20000</v>
      </c>
    </row>
    <row r="130" spans="1:4" ht="45" customHeight="1" x14ac:dyDescent="0.3">
      <c r="A130" s="45" t="s">
        <v>10</v>
      </c>
      <c r="B130" s="62" t="s">
        <v>157</v>
      </c>
      <c r="C130" s="47" t="s">
        <v>11</v>
      </c>
      <c r="D130" s="14">
        <f>D131</f>
        <v>20000</v>
      </c>
    </row>
    <row r="131" spans="1:4" ht="24" x14ac:dyDescent="0.3">
      <c r="A131" s="45" t="s">
        <v>12</v>
      </c>
      <c r="B131" s="62" t="s">
        <v>157</v>
      </c>
      <c r="C131" s="47" t="s">
        <v>13</v>
      </c>
      <c r="D131" s="14">
        <v>20000</v>
      </c>
    </row>
    <row r="132" spans="1:4" ht="36" x14ac:dyDescent="0.3">
      <c r="A132" s="61" t="s">
        <v>147</v>
      </c>
      <c r="B132" s="62" t="s">
        <v>148</v>
      </c>
      <c r="C132" s="47"/>
      <c r="D132" s="14">
        <f>D133</f>
        <v>6199000</v>
      </c>
    </row>
    <row r="133" spans="1:4" ht="24" x14ac:dyDescent="0.3">
      <c r="A133" s="45" t="s">
        <v>10</v>
      </c>
      <c r="B133" s="62" t="s">
        <v>148</v>
      </c>
      <c r="C133" s="47" t="s">
        <v>11</v>
      </c>
      <c r="D133" s="14">
        <f>D134</f>
        <v>6199000</v>
      </c>
    </row>
    <row r="134" spans="1:4" ht="24" x14ac:dyDescent="0.3">
      <c r="A134" s="45" t="s">
        <v>12</v>
      </c>
      <c r="B134" s="79" t="s">
        <v>149</v>
      </c>
      <c r="C134" s="47" t="s">
        <v>13</v>
      </c>
      <c r="D134" s="14">
        <v>6199000</v>
      </c>
    </row>
    <row r="135" spans="1:4" ht="22.8" x14ac:dyDescent="0.3">
      <c r="A135" s="63" t="s">
        <v>43</v>
      </c>
      <c r="B135" s="64" t="s">
        <v>107</v>
      </c>
      <c r="C135" s="64"/>
      <c r="D135" s="33">
        <f>SUM(D136,D139)</f>
        <v>259400</v>
      </c>
    </row>
    <row r="136" spans="1:4" ht="24" x14ac:dyDescent="0.3">
      <c r="A136" s="10" t="s">
        <v>44</v>
      </c>
      <c r="B136" s="54" t="s">
        <v>108</v>
      </c>
      <c r="C136" s="65"/>
      <c r="D136" s="66">
        <f>D137</f>
        <v>78000</v>
      </c>
    </row>
    <row r="137" spans="1:4" ht="48" x14ac:dyDescent="0.3">
      <c r="A137" s="10" t="s">
        <v>6</v>
      </c>
      <c r="B137" s="54" t="s">
        <v>108</v>
      </c>
      <c r="C137" s="11" t="s">
        <v>7</v>
      </c>
      <c r="D137" s="14">
        <f>D138</f>
        <v>78000</v>
      </c>
    </row>
    <row r="138" spans="1:4" ht="24" x14ac:dyDescent="0.3">
      <c r="A138" s="10" t="s">
        <v>8</v>
      </c>
      <c r="B138" s="54" t="s">
        <v>108</v>
      </c>
      <c r="C138" s="11" t="s">
        <v>9</v>
      </c>
      <c r="D138" s="14">
        <v>78000</v>
      </c>
    </row>
    <row r="139" spans="1:4" x14ac:dyDescent="0.3">
      <c r="A139" s="10" t="s">
        <v>45</v>
      </c>
      <c r="B139" s="54" t="s">
        <v>109</v>
      </c>
      <c r="C139" s="11"/>
      <c r="D139" s="14">
        <f>D141+D143</f>
        <v>181400</v>
      </c>
    </row>
    <row r="140" spans="1:4" ht="48" x14ac:dyDescent="0.3">
      <c r="A140" s="10" t="s">
        <v>6</v>
      </c>
      <c r="B140" s="54" t="s">
        <v>109</v>
      </c>
      <c r="C140" s="11" t="s">
        <v>7</v>
      </c>
      <c r="D140" s="14">
        <f>D141</f>
        <v>176400</v>
      </c>
    </row>
    <row r="141" spans="1:4" ht="24" x14ac:dyDescent="0.3">
      <c r="A141" s="10" t="s">
        <v>8</v>
      </c>
      <c r="B141" s="54" t="s">
        <v>109</v>
      </c>
      <c r="C141" s="11" t="s">
        <v>9</v>
      </c>
      <c r="D141" s="14">
        <v>176400</v>
      </c>
    </row>
    <row r="142" spans="1:4" ht="24" x14ac:dyDescent="0.3">
      <c r="A142" s="10" t="s">
        <v>143</v>
      </c>
      <c r="B142" s="72" t="s">
        <v>109</v>
      </c>
      <c r="C142" s="11" t="s">
        <v>11</v>
      </c>
      <c r="D142" s="14">
        <f>D143</f>
        <v>5000</v>
      </c>
    </row>
    <row r="143" spans="1:4" ht="24" x14ac:dyDescent="0.3">
      <c r="A143" s="10" t="s">
        <v>12</v>
      </c>
      <c r="B143" s="71" t="s">
        <v>109</v>
      </c>
      <c r="C143" s="11" t="s">
        <v>13</v>
      </c>
      <c r="D143" s="14">
        <v>5000</v>
      </c>
    </row>
    <row r="144" spans="1:4" ht="22.8" x14ac:dyDescent="0.3">
      <c r="A144" s="7" t="s">
        <v>145</v>
      </c>
      <c r="B144" s="73" t="s">
        <v>144</v>
      </c>
      <c r="C144" s="8"/>
      <c r="D144" s="16">
        <f>SUM(D145,D148)</f>
        <v>646353</v>
      </c>
    </row>
    <row r="145" spans="1:4" ht="24" x14ac:dyDescent="0.3">
      <c r="A145" s="10" t="s">
        <v>61</v>
      </c>
      <c r="B145" s="13" t="s">
        <v>139</v>
      </c>
      <c r="C145" s="13"/>
      <c r="D145" s="14">
        <f>D146</f>
        <v>147629</v>
      </c>
    </row>
    <row r="146" spans="1:4" x14ac:dyDescent="0.3">
      <c r="A146" s="10" t="s">
        <v>30</v>
      </c>
      <c r="B146" s="13" t="s">
        <v>139</v>
      </c>
      <c r="C146" s="13" t="s">
        <v>31</v>
      </c>
      <c r="D146" s="14">
        <f>D147</f>
        <v>147629</v>
      </c>
    </row>
    <row r="147" spans="1:4" x14ac:dyDescent="0.3">
      <c r="A147" s="10" t="s">
        <v>32</v>
      </c>
      <c r="B147" s="13" t="s">
        <v>139</v>
      </c>
      <c r="C147" s="13" t="s">
        <v>33</v>
      </c>
      <c r="D147" s="14">
        <v>147629</v>
      </c>
    </row>
    <row r="148" spans="1:4" ht="24" x14ac:dyDescent="0.3">
      <c r="A148" s="10" t="s">
        <v>62</v>
      </c>
      <c r="B148" s="13" t="s">
        <v>140</v>
      </c>
      <c r="C148" s="13"/>
      <c r="D148" s="14">
        <f>D149</f>
        <v>498724</v>
      </c>
    </row>
    <row r="149" spans="1:4" x14ac:dyDescent="0.3">
      <c r="A149" s="10" t="s">
        <v>30</v>
      </c>
      <c r="B149" s="13" t="s">
        <v>140</v>
      </c>
      <c r="C149" s="13" t="s">
        <v>31</v>
      </c>
      <c r="D149" s="14">
        <f>D150</f>
        <v>498724</v>
      </c>
    </row>
    <row r="150" spans="1:4" x14ac:dyDescent="0.3">
      <c r="A150" s="10" t="s">
        <v>32</v>
      </c>
      <c r="B150" s="13" t="s">
        <v>140</v>
      </c>
      <c r="C150" s="13" t="s">
        <v>33</v>
      </c>
      <c r="D150" s="14">
        <v>498724</v>
      </c>
    </row>
    <row r="151" spans="1:4" ht="22.8" x14ac:dyDescent="0.3">
      <c r="A151" s="7" t="s">
        <v>64</v>
      </c>
      <c r="B151" s="8" t="s">
        <v>110</v>
      </c>
      <c r="C151" s="8"/>
      <c r="D151" s="9">
        <f>D152</f>
        <v>1681806</v>
      </c>
    </row>
    <row r="152" spans="1:4" x14ac:dyDescent="0.3">
      <c r="A152" s="10" t="s">
        <v>63</v>
      </c>
      <c r="B152" s="11" t="s">
        <v>111</v>
      </c>
      <c r="C152" s="11"/>
      <c r="D152" s="9">
        <f>D153</f>
        <v>1681806</v>
      </c>
    </row>
    <row r="153" spans="1:4" ht="24" x14ac:dyDescent="0.3">
      <c r="A153" s="10" t="s">
        <v>65</v>
      </c>
      <c r="B153" s="11" t="s">
        <v>112</v>
      </c>
      <c r="C153" s="11"/>
      <c r="D153" s="14">
        <f>SUM(D155,D157)</f>
        <v>1681806</v>
      </c>
    </row>
    <row r="154" spans="1:4" ht="48" x14ac:dyDescent="0.3">
      <c r="A154" s="10" t="s">
        <v>6</v>
      </c>
      <c r="B154" s="11" t="s">
        <v>112</v>
      </c>
      <c r="C154" s="67" t="s">
        <v>7</v>
      </c>
      <c r="D154" s="14">
        <f>D155</f>
        <v>933969.5</v>
      </c>
    </row>
    <row r="155" spans="1:4" ht="24" x14ac:dyDescent="0.3">
      <c r="A155" s="10" t="s">
        <v>8</v>
      </c>
      <c r="B155" s="11" t="s">
        <v>112</v>
      </c>
      <c r="C155" s="67" t="s">
        <v>9</v>
      </c>
      <c r="D155" s="14">
        <v>933969.5</v>
      </c>
    </row>
    <row r="156" spans="1:4" ht="24" x14ac:dyDescent="0.3">
      <c r="A156" s="10" t="s">
        <v>10</v>
      </c>
      <c r="B156" s="11" t="s">
        <v>112</v>
      </c>
      <c r="C156" s="67" t="s">
        <v>11</v>
      </c>
      <c r="D156" s="14">
        <f>D157</f>
        <v>747836.5</v>
      </c>
    </row>
    <row r="157" spans="1:4" ht="24" x14ac:dyDescent="0.3">
      <c r="A157" s="10" t="s">
        <v>12</v>
      </c>
      <c r="B157" s="11" t="s">
        <v>112</v>
      </c>
      <c r="C157" s="67" t="s">
        <v>13</v>
      </c>
      <c r="D157" s="14">
        <v>747836.5</v>
      </c>
    </row>
    <row r="158" spans="1:4" x14ac:dyDescent="0.3">
      <c r="A158" s="68" t="s">
        <v>66</v>
      </c>
      <c r="B158" s="69"/>
      <c r="C158" s="70"/>
      <c r="D158" s="9">
        <f>SUM(D9,D30,D40,D53,D77,D84,D91,D101,D105,D109,D113,D117,D124,D128,D135,D144,D151)</f>
        <v>82328799.859999999</v>
      </c>
    </row>
  </sheetData>
  <mergeCells count="8">
    <mergeCell ref="B1:D1"/>
    <mergeCell ref="A6:A7"/>
    <mergeCell ref="B6:B7"/>
    <mergeCell ref="C6:C7"/>
    <mergeCell ref="D6:D7"/>
    <mergeCell ref="A3:D3"/>
    <mergeCell ref="A4:D4"/>
    <mergeCell ref="A5:D5"/>
  </mergeCells>
  <pageMargins left="0.78740157480314965" right="0.39370078740157483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2023-12-11T13:12:22Z</dcterms:modified>
</cp:coreProperties>
</file>